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nx\Desktop\Analysis Projects\"/>
    </mc:Choice>
  </mc:AlternateContent>
  <xr:revisionPtr revIDLastSave="0" documentId="13_ncr:1_{F0B4BFF3-D027-4D17-9C44-F0E5ED7320A2}" xr6:coauthVersionLast="47" xr6:coauthVersionMax="47" xr10:uidLastSave="{00000000-0000-0000-0000-000000000000}"/>
  <bookViews>
    <workbookView xWindow="-110" yWindow="-110" windowWidth="38620" windowHeight="21820" tabRatio="644" firstSheet="2" activeTab="7" xr2:uid="{00000000-000D-0000-FFFF-FFFF00000000}"/>
  </bookViews>
  <sheets>
    <sheet name="Subcategory Statistics" sheetId="3" r:id="rId1"/>
    <sheet name="Category Statistics" sheetId="2" r:id="rId2"/>
    <sheet name="Outcome based on launch date" sheetId="6" r:id="rId3"/>
    <sheet name="Theater Outcomes by Launch Date" sheetId="13" r:id="rId4"/>
    <sheet name="kickstarter_challenge" sheetId="1" r:id="rId5"/>
    <sheet name="Sheet2" sheetId="16" r:id="rId6"/>
    <sheet name="Descriptive Statistics" sheetId="10" r:id="rId7"/>
    <sheet name="Outcomes Based on Golals" sheetId="14" r:id="rId8"/>
    <sheet name="Edinburgh research" sheetId="7" r:id="rId9"/>
  </sheets>
  <definedNames>
    <definedName name="_xlnm._FilterDatabase" localSheetId="4" hidden="1">kickstarter_challenge!$E$1:$E$4116</definedName>
    <definedName name="_xlcn.WorksheetConnection_kickstarter_challengeA1U41151" hidden="1">kickstarter_challenge!$A$1:$U$4115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_challenge!$A$1:$U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C12" i="14"/>
  <c r="C11" i="14"/>
  <c r="C10" i="14"/>
  <c r="C9" i="14"/>
  <c r="C8" i="14"/>
  <c r="C7" i="14"/>
  <c r="C6" i="14"/>
  <c r="C5" i="14"/>
  <c r="C4" i="14"/>
  <c r="C3" i="14"/>
  <c r="B6" i="14"/>
  <c r="B12" i="14"/>
  <c r="B10" i="14"/>
  <c r="B9" i="14"/>
  <c r="B8" i="14"/>
  <c r="B7" i="14"/>
  <c r="B5" i="14"/>
  <c r="B4" i="14"/>
  <c r="B3" i="14"/>
  <c r="B11" i="14"/>
  <c r="B2" i="14"/>
  <c r="C2" i="14"/>
  <c r="D2" i="14"/>
  <c r="C13" i="14"/>
  <c r="B13" i="14"/>
  <c r="T695" i="16"/>
  <c r="S695" i="16"/>
  <c r="P695" i="16"/>
  <c r="O695" i="16"/>
  <c r="T694" i="16"/>
  <c r="S694" i="16"/>
  <c r="P694" i="16"/>
  <c r="O694" i="16"/>
  <c r="T693" i="16"/>
  <c r="S693" i="16"/>
  <c r="P693" i="16"/>
  <c r="O693" i="16"/>
  <c r="T692" i="16"/>
  <c r="S692" i="16"/>
  <c r="P692" i="16"/>
  <c r="O692" i="16"/>
  <c r="T691" i="16"/>
  <c r="S691" i="16"/>
  <c r="P691" i="16"/>
  <c r="O691" i="16"/>
  <c r="T690" i="16"/>
  <c r="S690" i="16"/>
  <c r="P690" i="16"/>
  <c r="O690" i="16"/>
  <c r="T689" i="16"/>
  <c r="S689" i="16"/>
  <c r="P689" i="16"/>
  <c r="O689" i="16"/>
  <c r="T688" i="16"/>
  <c r="S688" i="16"/>
  <c r="P688" i="16"/>
  <c r="O688" i="16"/>
  <c r="T687" i="16"/>
  <c r="S687" i="16"/>
  <c r="P687" i="16"/>
  <c r="O687" i="16"/>
  <c r="T686" i="16"/>
  <c r="S686" i="16"/>
  <c r="P686" i="16"/>
  <c r="O686" i="16"/>
  <c r="T685" i="16"/>
  <c r="S685" i="16"/>
  <c r="P685" i="16"/>
  <c r="O685" i="16"/>
  <c r="T684" i="16"/>
  <c r="S684" i="16"/>
  <c r="P684" i="16"/>
  <c r="O684" i="16"/>
  <c r="T683" i="16"/>
  <c r="S683" i="16"/>
  <c r="P683" i="16"/>
  <c r="O683" i="16"/>
  <c r="T682" i="16"/>
  <c r="S682" i="16"/>
  <c r="P682" i="16"/>
  <c r="O682" i="16"/>
  <c r="T681" i="16"/>
  <c r="S681" i="16"/>
  <c r="P681" i="16"/>
  <c r="O681" i="16"/>
  <c r="T680" i="16"/>
  <c r="S680" i="16"/>
  <c r="P680" i="16"/>
  <c r="O680" i="16"/>
  <c r="T679" i="16"/>
  <c r="S679" i="16"/>
  <c r="P679" i="16"/>
  <c r="O679" i="16"/>
  <c r="T678" i="16"/>
  <c r="S678" i="16"/>
  <c r="P678" i="16"/>
  <c r="O678" i="16"/>
  <c r="T677" i="16"/>
  <c r="S677" i="16"/>
  <c r="P677" i="16"/>
  <c r="O677" i="16"/>
  <c r="T676" i="16"/>
  <c r="S676" i="16"/>
  <c r="P676" i="16"/>
  <c r="O676" i="16"/>
  <c r="T675" i="16"/>
  <c r="S675" i="16"/>
  <c r="P675" i="16"/>
  <c r="O675" i="16"/>
  <c r="T674" i="16"/>
  <c r="S674" i="16"/>
  <c r="P674" i="16"/>
  <c r="O674" i="16"/>
  <c r="T673" i="16"/>
  <c r="S673" i="16"/>
  <c r="P673" i="16"/>
  <c r="O673" i="16"/>
  <c r="T672" i="16"/>
  <c r="S672" i="16"/>
  <c r="P672" i="16"/>
  <c r="O672" i="16"/>
  <c r="T671" i="16"/>
  <c r="S671" i="16"/>
  <c r="P671" i="16"/>
  <c r="O671" i="16"/>
  <c r="T670" i="16"/>
  <c r="S670" i="16"/>
  <c r="P670" i="16"/>
  <c r="O670" i="16"/>
  <c r="T669" i="16"/>
  <c r="S669" i="16"/>
  <c r="P669" i="16"/>
  <c r="O669" i="16"/>
  <c r="T668" i="16"/>
  <c r="S668" i="16"/>
  <c r="P668" i="16"/>
  <c r="O668" i="16"/>
  <c r="T667" i="16"/>
  <c r="S667" i="16"/>
  <c r="P667" i="16"/>
  <c r="O667" i="16"/>
  <c r="T666" i="16"/>
  <c r="S666" i="16"/>
  <c r="P666" i="16"/>
  <c r="O666" i="16"/>
  <c r="T665" i="16"/>
  <c r="S665" i="16"/>
  <c r="P665" i="16"/>
  <c r="O665" i="16"/>
  <c r="T664" i="16"/>
  <c r="S664" i="16"/>
  <c r="P664" i="16"/>
  <c r="O664" i="16"/>
  <c r="T663" i="16"/>
  <c r="S663" i="16"/>
  <c r="P663" i="16"/>
  <c r="O663" i="16"/>
  <c r="T662" i="16"/>
  <c r="S662" i="16"/>
  <c r="P662" i="16"/>
  <c r="O662" i="16"/>
  <c r="T661" i="16"/>
  <c r="S661" i="16"/>
  <c r="P661" i="16"/>
  <c r="O661" i="16"/>
  <c r="T660" i="16"/>
  <c r="S660" i="16"/>
  <c r="P660" i="16"/>
  <c r="O660" i="16"/>
  <c r="T659" i="16"/>
  <c r="S659" i="16"/>
  <c r="P659" i="16"/>
  <c r="O659" i="16"/>
  <c r="T658" i="16"/>
  <c r="S658" i="16"/>
  <c r="P658" i="16"/>
  <c r="O658" i="16"/>
  <c r="T657" i="16"/>
  <c r="S657" i="16"/>
  <c r="P657" i="16"/>
  <c r="O657" i="16"/>
  <c r="T656" i="16"/>
  <c r="S656" i="16"/>
  <c r="P656" i="16"/>
  <c r="O656" i="16"/>
  <c r="T655" i="16"/>
  <c r="S655" i="16"/>
  <c r="P655" i="16"/>
  <c r="O655" i="16"/>
  <c r="T654" i="16"/>
  <c r="S654" i="16"/>
  <c r="P654" i="16"/>
  <c r="O654" i="16"/>
  <c r="T653" i="16"/>
  <c r="S653" i="16"/>
  <c r="P653" i="16"/>
  <c r="O653" i="16"/>
  <c r="T652" i="16"/>
  <c r="S652" i="16"/>
  <c r="P652" i="16"/>
  <c r="O652" i="16"/>
  <c r="T651" i="16"/>
  <c r="S651" i="16"/>
  <c r="P651" i="16"/>
  <c r="O651" i="16"/>
  <c r="T650" i="16"/>
  <c r="S650" i="16"/>
  <c r="P650" i="16"/>
  <c r="O650" i="16"/>
  <c r="T649" i="16"/>
  <c r="S649" i="16"/>
  <c r="P649" i="16"/>
  <c r="O649" i="16"/>
  <c r="T648" i="16"/>
  <c r="S648" i="16"/>
  <c r="P648" i="16"/>
  <c r="O648" i="16"/>
  <c r="T647" i="16"/>
  <c r="S647" i="16"/>
  <c r="P647" i="16"/>
  <c r="O647" i="16"/>
  <c r="T646" i="16"/>
  <c r="S646" i="16"/>
  <c r="P646" i="16"/>
  <c r="O646" i="16"/>
  <c r="T645" i="16"/>
  <c r="S645" i="16"/>
  <c r="P645" i="16"/>
  <c r="O645" i="16"/>
  <c r="T644" i="16"/>
  <c r="S644" i="16"/>
  <c r="P644" i="16"/>
  <c r="O644" i="16"/>
  <c r="T643" i="16"/>
  <c r="S643" i="16"/>
  <c r="P643" i="16"/>
  <c r="O643" i="16"/>
  <c r="T642" i="16"/>
  <c r="S642" i="16"/>
  <c r="P642" i="16"/>
  <c r="O642" i="16"/>
  <c r="T641" i="16"/>
  <c r="S641" i="16"/>
  <c r="P641" i="16"/>
  <c r="O641" i="16"/>
  <c r="T640" i="16"/>
  <c r="S640" i="16"/>
  <c r="P640" i="16"/>
  <c r="O640" i="16"/>
  <c r="T639" i="16"/>
  <c r="S639" i="16"/>
  <c r="P639" i="16"/>
  <c r="O639" i="16"/>
  <c r="T638" i="16"/>
  <c r="S638" i="16"/>
  <c r="P638" i="16"/>
  <c r="O638" i="16"/>
  <c r="T637" i="16"/>
  <c r="S637" i="16"/>
  <c r="P637" i="16"/>
  <c r="O637" i="16"/>
  <c r="T636" i="16"/>
  <c r="S636" i="16"/>
  <c r="P636" i="16"/>
  <c r="O636" i="16"/>
  <c r="T635" i="16"/>
  <c r="S635" i="16"/>
  <c r="P635" i="16"/>
  <c r="O635" i="16"/>
  <c r="T634" i="16"/>
  <c r="S634" i="16"/>
  <c r="P634" i="16"/>
  <c r="O634" i="16"/>
  <c r="T633" i="16"/>
  <c r="S633" i="16"/>
  <c r="P633" i="16"/>
  <c r="O633" i="16"/>
  <c r="T632" i="16"/>
  <c r="S632" i="16"/>
  <c r="P632" i="16"/>
  <c r="O632" i="16"/>
  <c r="T631" i="16"/>
  <c r="S631" i="16"/>
  <c r="P631" i="16"/>
  <c r="O631" i="16"/>
  <c r="T630" i="16"/>
  <c r="S630" i="16"/>
  <c r="P630" i="16"/>
  <c r="O630" i="16"/>
  <c r="T629" i="16"/>
  <c r="S629" i="16"/>
  <c r="P629" i="16"/>
  <c r="O629" i="16"/>
  <c r="T628" i="16"/>
  <c r="S628" i="16"/>
  <c r="P628" i="16"/>
  <c r="O628" i="16"/>
  <c r="T627" i="16"/>
  <c r="S627" i="16"/>
  <c r="P627" i="16"/>
  <c r="O627" i="16"/>
  <c r="T626" i="16"/>
  <c r="S626" i="16"/>
  <c r="P626" i="16"/>
  <c r="O626" i="16"/>
  <c r="T625" i="16"/>
  <c r="S625" i="16"/>
  <c r="P625" i="16"/>
  <c r="O625" i="16"/>
  <c r="T624" i="16"/>
  <c r="S624" i="16"/>
  <c r="P624" i="16"/>
  <c r="O624" i="16"/>
  <c r="T623" i="16"/>
  <c r="S623" i="16"/>
  <c r="P623" i="16"/>
  <c r="O623" i="16"/>
  <c r="T622" i="16"/>
  <c r="S622" i="16"/>
  <c r="P622" i="16"/>
  <c r="O622" i="16"/>
  <c r="T621" i="16"/>
  <c r="S621" i="16"/>
  <c r="P621" i="16"/>
  <c r="O621" i="16"/>
  <c r="T620" i="16"/>
  <c r="S620" i="16"/>
  <c r="P620" i="16"/>
  <c r="O620" i="16"/>
  <c r="T619" i="16"/>
  <c r="S619" i="16"/>
  <c r="P619" i="16"/>
  <c r="O619" i="16"/>
  <c r="T618" i="16"/>
  <c r="S618" i="16"/>
  <c r="P618" i="16"/>
  <c r="O618" i="16"/>
  <c r="T617" i="16"/>
  <c r="S617" i="16"/>
  <c r="P617" i="16"/>
  <c r="O617" i="16"/>
  <c r="T616" i="16"/>
  <c r="S616" i="16"/>
  <c r="P616" i="16"/>
  <c r="O616" i="16"/>
  <c r="T615" i="16"/>
  <c r="S615" i="16"/>
  <c r="P615" i="16"/>
  <c r="O615" i="16"/>
  <c r="T614" i="16"/>
  <c r="S614" i="16"/>
  <c r="P614" i="16"/>
  <c r="O614" i="16"/>
  <c r="T613" i="16"/>
  <c r="S613" i="16"/>
  <c r="P613" i="16"/>
  <c r="O613" i="16"/>
  <c r="T612" i="16"/>
  <c r="S612" i="16"/>
  <c r="P612" i="16"/>
  <c r="O612" i="16"/>
  <c r="T611" i="16"/>
  <c r="S611" i="16"/>
  <c r="P611" i="16"/>
  <c r="O611" i="16"/>
  <c r="T610" i="16"/>
  <c r="S610" i="16"/>
  <c r="P610" i="16"/>
  <c r="O610" i="16"/>
  <c r="T609" i="16"/>
  <c r="S609" i="16"/>
  <c r="P609" i="16"/>
  <c r="O609" i="16"/>
  <c r="T608" i="16"/>
  <c r="S608" i="16"/>
  <c r="P608" i="16"/>
  <c r="O608" i="16"/>
  <c r="T607" i="16"/>
  <c r="S607" i="16"/>
  <c r="P607" i="16"/>
  <c r="O607" i="16"/>
  <c r="T606" i="16"/>
  <c r="S606" i="16"/>
  <c r="P606" i="16"/>
  <c r="O606" i="16"/>
  <c r="T605" i="16"/>
  <c r="S605" i="16"/>
  <c r="P605" i="16"/>
  <c r="O605" i="16"/>
  <c r="T604" i="16"/>
  <c r="S604" i="16"/>
  <c r="P604" i="16"/>
  <c r="O604" i="16"/>
  <c r="T603" i="16"/>
  <c r="S603" i="16"/>
  <c r="P603" i="16"/>
  <c r="O603" i="16"/>
  <c r="T602" i="16"/>
  <c r="S602" i="16"/>
  <c r="P602" i="16"/>
  <c r="O602" i="16"/>
  <c r="T601" i="16"/>
  <c r="S601" i="16"/>
  <c r="P601" i="16"/>
  <c r="O601" i="16"/>
  <c r="T600" i="16"/>
  <c r="S600" i="16"/>
  <c r="P600" i="16"/>
  <c r="O600" i="16"/>
  <c r="T599" i="16"/>
  <c r="S599" i="16"/>
  <c r="P599" i="16"/>
  <c r="O599" i="16"/>
  <c r="T598" i="16"/>
  <c r="S598" i="16"/>
  <c r="P598" i="16"/>
  <c r="O598" i="16"/>
  <c r="T597" i="16"/>
  <c r="S597" i="16"/>
  <c r="P597" i="16"/>
  <c r="O597" i="16"/>
  <c r="T596" i="16"/>
  <c r="S596" i="16"/>
  <c r="P596" i="16"/>
  <c r="O596" i="16"/>
  <c r="T595" i="16"/>
  <c r="S595" i="16"/>
  <c r="P595" i="16"/>
  <c r="O595" i="16"/>
  <c r="T594" i="16"/>
  <c r="S594" i="16"/>
  <c r="P594" i="16"/>
  <c r="O594" i="16"/>
  <c r="T593" i="16"/>
  <c r="S593" i="16"/>
  <c r="P593" i="16"/>
  <c r="O593" i="16"/>
  <c r="T592" i="16"/>
  <c r="S592" i="16"/>
  <c r="P592" i="16"/>
  <c r="O592" i="16"/>
  <c r="T591" i="16"/>
  <c r="S591" i="16"/>
  <c r="P591" i="16"/>
  <c r="O591" i="16"/>
  <c r="T590" i="16"/>
  <c r="S590" i="16"/>
  <c r="P590" i="16"/>
  <c r="O590" i="16"/>
  <c r="T589" i="16"/>
  <c r="S589" i="16"/>
  <c r="P589" i="16"/>
  <c r="O589" i="16"/>
  <c r="T588" i="16"/>
  <c r="S588" i="16"/>
  <c r="P588" i="16"/>
  <c r="O588" i="16"/>
  <c r="T587" i="16"/>
  <c r="S587" i="16"/>
  <c r="P587" i="16"/>
  <c r="O587" i="16"/>
  <c r="T586" i="16"/>
  <c r="S586" i="16"/>
  <c r="P586" i="16"/>
  <c r="O586" i="16"/>
  <c r="T585" i="16"/>
  <c r="S585" i="16"/>
  <c r="P585" i="16"/>
  <c r="O585" i="16"/>
  <c r="T584" i="16"/>
  <c r="S584" i="16"/>
  <c r="P584" i="16"/>
  <c r="O584" i="16"/>
  <c r="T583" i="16"/>
  <c r="S583" i="16"/>
  <c r="P583" i="16"/>
  <c r="O583" i="16"/>
  <c r="T582" i="16"/>
  <c r="S582" i="16"/>
  <c r="P582" i="16"/>
  <c r="O582" i="16"/>
  <c r="T581" i="16"/>
  <c r="S581" i="16"/>
  <c r="P581" i="16"/>
  <c r="O581" i="16"/>
  <c r="T580" i="16"/>
  <c r="S580" i="16"/>
  <c r="P580" i="16"/>
  <c r="O580" i="16"/>
  <c r="T579" i="16"/>
  <c r="S579" i="16"/>
  <c r="P579" i="16"/>
  <c r="O579" i="16"/>
  <c r="T578" i="16"/>
  <c r="S578" i="16"/>
  <c r="P578" i="16"/>
  <c r="O578" i="16"/>
  <c r="T577" i="16"/>
  <c r="S577" i="16"/>
  <c r="P577" i="16"/>
  <c r="O577" i="16"/>
  <c r="T576" i="16"/>
  <c r="S576" i="16"/>
  <c r="P576" i="16"/>
  <c r="O576" i="16"/>
  <c r="T575" i="16"/>
  <c r="S575" i="16"/>
  <c r="P575" i="16"/>
  <c r="O575" i="16"/>
  <c r="T574" i="16"/>
  <c r="S574" i="16"/>
  <c r="P574" i="16"/>
  <c r="O574" i="16"/>
  <c r="T573" i="16"/>
  <c r="S573" i="16"/>
  <c r="P573" i="16"/>
  <c r="O573" i="16"/>
  <c r="T572" i="16"/>
  <c r="S572" i="16"/>
  <c r="P572" i="16"/>
  <c r="O572" i="16"/>
  <c r="T571" i="16"/>
  <c r="S571" i="16"/>
  <c r="P571" i="16"/>
  <c r="O571" i="16"/>
  <c r="T570" i="16"/>
  <c r="S570" i="16"/>
  <c r="P570" i="16"/>
  <c r="O570" i="16"/>
  <c r="T569" i="16"/>
  <c r="S569" i="16"/>
  <c r="P569" i="16"/>
  <c r="O569" i="16"/>
  <c r="T568" i="16"/>
  <c r="S568" i="16"/>
  <c r="P568" i="16"/>
  <c r="O568" i="16"/>
  <c r="T567" i="16"/>
  <c r="S567" i="16"/>
  <c r="P567" i="16"/>
  <c r="O567" i="16"/>
  <c r="T566" i="16"/>
  <c r="S566" i="16"/>
  <c r="P566" i="16"/>
  <c r="O566" i="16"/>
  <c r="T565" i="16"/>
  <c r="S565" i="16"/>
  <c r="P565" i="16"/>
  <c r="O565" i="16"/>
  <c r="T564" i="16"/>
  <c r="S564" i="16"/>
  <c r="P564" i="16"/>
  <c r="O564" i="16"/>
  <c r="T563" i="16"/>
  <c r="S563" i="16"/>
  <c r="P563" i="16"/>
  <c r="O563" i="16"/>
  <c r="T562" i="16"/>
  <c r="S562" i="16"/>
  <c r="P562" i="16"/>
  <c r="O562" i="16"/>
  <c r="T561" i="16"/>
  <c r="S561" i="16"/>
  <c r="P561" i="16"/>
  <c r="O561" i="16"/>
  <c r="T560" i="16"/>
  <c r="S560" i="16"/>
  <c r="P560" i="16"/>
  <c r="O560" i="16"/>
  <c r="T559" i="16"/>
  <c r="S559" i="16"/>
  <c r="P559" i="16"/>
  <c r="O559" i="16"/>
  <c r="T558" i="16"/>
  <c r="S558" i="16"/>
  <c r="P558" i="16"/>
  <c r="O558" i="16"/>
  <c r="T557" i="16"/>
  <c r="S557" i="16"/>
  <c r="P557" i="16"/>
  <c r="O557" i="16"/>
  <c r="T556" i="16"/>
  <c r="S556" i="16"/>
  <c r="P556" i="16"/>
  <c r="O556" i="16"/>
  <c r="T555" i="16"/>
  <c r="S555" i="16"/>
  <c r="P555" i="16"/>
  <c r="O555" i="16"/>
  <c r="T554" i="16"/>
  <c r="S554" i="16"/>
  <c r="P554" i="16"/>
  <c r="O554" i="16"/>
  <c r="T553" i="16"/>
  <c r="S553" i="16"/>
  <c r="P553" i="16"/>
  <c r="O553" i="16"/>
  <c r="T552" i="16"/>
  <c r="S552" i="16"/>
  <c r="P552" i="16"/>
  <c r="O552" i="16"/>
  <c r="T551" i="16"/>
  <c r="S551" i="16"/>
  <c r="P551" i="16"/>
  <c r="O551" i="16"/>
  <c r="T550" i="16"/>
  <c r="S550" i="16"/>
  <c r="P550" i="16"/>
  <c r="O550" i="16"/>
  <c r="T549" i="16"/>
  <c r="S549" i="16"/>
  <c r="P549" i="16"/>
  <c r="O549" i="16"/>
  <c r="T548" i="16"/>
  <c r="S548" i="16"/>
  <c r="P548" i="16"/>
  <c r="O548" i="16"/>
  <c r="T547" i="16"/>
  <c r="S547" i="16"/>
  <c r="P547" i="16"/>
  <c r="O547" i="16"/>
  <c r="T546" i="16"/>
  <c r="S546" i="16"/>
  <c r="P546" i="16"/>
  <c r="O546" i="16"/>
  <c r="T545" i="16"/>
  <c r="S545" i="16"/>
  <c r="P545" i="16"/>
  <c r="O545" i="16"/>
  <c r="T544" i="16"/>
  <c r="S544" i="16"/>
  <c r="P544" i="16"/>
  <c r="O544" i="16"/>
  <c r="T543" i="16"/>
  <c r="S543" i="16"/>
  <c r="P543" i="16"/>
  <c r="O543" i="16"/>
  <c r="T542" i="16"/>
  <c r="S542" i="16"/>
  <c r="P542" i="16"/>
  <c r="O542" i="16"/>
  <c r="T541" i="16"/>
  <c r="S541" i="16"/>
  <c r="P541" i="16"/>
  <c r="O541" i="16"/>
  <c r="T540" i="16"/>
  <c r="S540" i="16"/>
  <c r="P540" i="16"/>
  <c r="O540" i="16"/>
  <c r="T539" i="16"/>
  <c r="S539" i="16"/>
  <c r="P539" i="16"/>
  <c r="O539" i="16"/>
  <c r="T538" i="16"/>
  <c r="S538" i="16"/>
  <c r="P538" i="16"/>
  <c r="O538" i="16"/>
  <c r="T537" i="16"/>
  <c r="S537" i="16"/>
  <c r="P537" i="16"/>
  <c r="O537" i="16"/>
  <c r="T536" i="16"/>
  <c r="S536" i="16"/>
  <c r="P536" i="16"/>
  <c r="O536" i="16"/>
  <c r="T535" i="16"/>
  <c r="S535" i="16"/>
  <c r="P535" i="16"/>
  <c r="O535" i="16"/>
  <c r="T534" i="16"/>
  <c r="S534" i="16"/>
  <c r="P534" i="16"/>
  <c r="O534" i="16"/>
  <c r="T533" i="16"/>
  <c r="S533" i="16"/>
  <c r="P533" i="16"/>
  <c r="O533" i="16"/>
  <c r="T532" i="16"/>
  <c r="S532" i="16"/>
  <c r="P532" i="16"/>
  <c r="O532" i="16"/>
  <c r="T531" i="16"/>
  <c r="S531" i="16"/>
  <c r="P531" i="16"/>
  <c r="O531" i="16"/>
  <c r="T530" i="16"/>
  <c r="S530" i="16"/>
  <c r="P530" i="16"/>
  <c r="O530" i="16"/>
  <c r="T529" i="16"/>
  <c r="S529" i="16"/>
  <c r="P529" i="16"/>
  <c r="O529" i="16"/>
  <c r="T528" i="16"/>
  <c r="S528" i="16"/>
  <c r="P528" i="16"/>
  <c r="O528" i="16"/>
  <c r="T527" i="16"/>
  <c r="S527" i="16"/>
  <c r="P527" i="16"/>
  <c r="O527" i="16"/>
  <c r="T526" i="16"/>
  <c r="S526" i="16"/>
  <c r="P526" i="16"/>
  <c r="O526" i="16"/>
  <c r="T525" i="16"/>
  <c r="S525" i="16"/>
  <c r="P525" i="16"/>
  <c r="O525" i="16"/>
  <c r="T524" i="16"/>
  <c r="S524" i="16"/>
  <c r="P524" i="16"/>
  <c r="O524" i="16"/>
  <c r="T523" i="16"/>
  <c r="S523" i="16"/>
  <c r="P523" i="16"/>
  <c r="O523" i="16"/>
  <c r="T522" i="16"/>
  <c r="S522" i="16"/>
  <c r="P522" i="16"/>
  <c r="O522" i="16"/>
  <c r="T521" i="16"/>
  <c r="S521" i="16"/>
  <c r="P521" i="16"/>
  <c r="O521" i="16"/>
  <c r="T520" i="16"/>
  <c r="S520" i="16"/>
  <c r="P520" i="16"/>
  <c r="O520" i="16"/>
  <c r="T519" i="16"/>
  <c r="S519" i="16"/>
  <c r="P519" i="16"/>
  <c r="O519" i="16"/>
  <c r="T518" i="16"/>
  <c r="S518" i="16"/>
  <c r="P518" i="16"/>
  <c r="O518" i="16"/>
  <c r="T517" i="16"/>
  <c r="S517" i="16"/>
  <c r="P517" i="16"/>
  <c r="O517" i="16"/>
  <c r="T516" i="16"/>
  <c r="S516" i="16"/>
  <c r="P516" i="16"/>
  <c r="O516" i="16"/>
  <c r="T515" i="16"/>
  <c r="S515" i="16"/>
  <c r="P515" i="16"/>
  <c r="O515" i="16"/>
  <c r="T514" i="16"/>
  <c r="S514" i="16"/>
  <c r="P514" i="16"/>
  <c r="O514" i="16"/>
  <c r="T513" i="16"/>
  <c r="S513" i="16"/>
  <c r="P513" i="16"/>
  <c r="O513" i="16"/>
  <c r="T512" i="16"/>
  <c r="S512" i="16"/>
  <c r="P512" i="16"/>
  <c r="O512" i="16"/>
  <c r="T511" i="16"/>
  <c r="S511" i="16"/>
  <c r="P511" i="16"/>
  <c r="O511" i="16"/>
  <c r="T510" i="16"/>
  <c r="S510" i="16"/>
  <c r="P510" i="16"/>
  <c r="O510" i="16"/>
  <c r="T509" i="16"/>
  <c r="S509" i="16"/>
  <c r="P509" i="16"/>
  <c r="O509" i="16"/>
  <c r="T508" i="16"/>
  <c r="S508" i="16"/>
  <c r="P508" i="16"/>
  <c r="O508" i="16"/>
  <c r="T507" i="16"/>
  <c r="S507" i="16"/>
  <c r="P507" i="16"/>
  <c r="O507" i="16"/>
  <c r="T506" i="16"/>
  <c r="S506" i="16"/>
  <c r="P506" i="16"/>
  <c r="O506" i="16"/>
  <c r="T505" i="16"/>
  <c r="S505" i="16"/>
  <c r="P505" i="16"/>
  <c r="O505" i="16"/>
  <c r="T504" i="16"/>
  <c r="S504" i="16"/>
  <c r="P504" i="16"/>
  <c r="O504" i="16"/>
  <c r="T503" i="16"/>
  <c r="S503" i="16"/>
  <c r="P503" i="16"/>
  <c r="O503" i="16"/>
  <c r="T502" i="16"/>
  <c r="S502" i="16"/>
  <c r="P502" i="16"/>
  <c r="O502" i="16"/>
  <c r="T501" i="16"/>
  <c r="S501" i="16"/>
  <c r="P501" i="16"/>
  <c r="O501" i="16"/>
  <c r="T500" i="16"/>
  <c r="S500" i="16"/>
  <c r="P500" i="16"/>
  <c r="O500" i="16"/>
  <c r="T499" i="16"/>
  <c r="S499" i="16"/>
  <c r="P499" i="16"/>
  <c r="O499" i="16"/>
  <c r="T498" i="16"/>
  <c r="S498" i="16"/>
  <c r="P498" i="16"/>
  <c r="O498" i="16"/>
  <c r="T497" i="16"/>
  <c r="S497" i="16"/>
  <c r="P497" i="16"/>
  <c r="O497" i="16"/>
  <c r="T496" i="16"/>
  <c r="S496" i="16"/>
  <c r="P496" i="16"/>
  <c r="O496" i="16"/>
  <c r="T495" i="16"/>
  <c r="S495" i="16"/>
  <c r="P495" i="16"/>
  <c r="O495" i="16"/>
  <c r="T494" i="16"/>
  <c r="S494" i="16"/>
  <c r="P494" i="16"/>
  <c r="O494" i="16"/>
  <c r="T493" i="16"/>
  <c r="S493" i="16"/>
  <c r="P493" i="16"/>
  <c r="O493" i="16"/>
  <c r="T492" i="16"/>
  <c r="S492" i="16"/>
  <c r="P492" i="16"/>
  <c r="O492" i="16"/>
  <c r="T491" i="16"/>
  <c r="S491" i="16"/>
  <c r="P491" i="16"/>
  <c r="O491" i="16"/>
  <c r="T490" i="16"/>
  <c r="S490" i="16"/>
  <c r="P490" i="16"/>
  <c r="O490" i="16"/>
  <c r="T489" i="16"/>
  <c r="S489" i="16"/>
  <c r="P489" i="16"/>
  <c r="O489" i="16"/>
  <c r="T488" i="16"/>
  <c r="S488" i="16"/>
  <c r="P488" i="16"/>
  <c r="O488" i="16"/>
  <c r="T487" i="16"/>
  <c r="S487" i="16"/>
  <c r="P487" i="16"/>
  <c r="O487" i="16"/>
  <c r="T486" i="16"/>
  <c r="S486" i="16"/>
  <c r="P486" i="16"/>
  <c r="O486" i="16"/>
  <c r="T485" i="16"/>
  <c r="S485" i="16"/>
  <c r="P485" i="16"/>
  <c r="O485" i="16"/>
  <c r="T484" i="16"/>
  <c r="S484" i="16"/>
  <c r="P484" i="16"/>
  <c r="O484" i="16"/>
  <c r="T483" i="16"/>
  <c r="S483" i="16"/>
  <c r="P483" i="16"/>
  <c r="O483" i="16"/>
  <c r="T482" i="16"/>
  <c r="S482" i="16"/>
  <c r="P482" i="16"/>
  <c r="O482" i="16"/>
  <c r="T481" i="16"/>
  <c r="S481" i="16"/>
  <c r="P481" i="16"/>
  <c r="O481" i="16"/>
  <c r="T480" i="16"/>
  <c r="S480" i="16"/>
  <c r="P480" i="16"/>
  <c r="O480" i="16"/>
  <c r="T479" i="16"/>
  <c r="S479" i="16"/>
  <c r="P479" i="16"/>
  <c r="O479" i="16"/>
  <c r="T478" i="16"/>
  <c r="S478" i="16"/>
  <c r="P478" i="16"/>
  <c r="O478" i="16"/>
  <c r="T477" i="16"/>
  <c r="S477" i="16"/>
  <c r="P477" i="16"/>
  <c r="O477" i="16"/>
  <c r="T476" i="16"/>
  <c r="S476" i="16"/>
  <c r="P476" i="16"/>
  <c r="O476" i="16"/>
  <c r="T475" i="16"/>
  <c r="S475" i="16"/>
  <c r="P475" i="16"/>
  <c r="O475" i="16"/>
  <c r="T474" i="16"/>
  <c r="S474" i="16"/>
  <c r="P474" i="16"/>
  <c r="O474" i="16"/>
  <c r="T473" i="16"/>
  <c r="S473" i="16"/>
  <c r="P473" i="16"/>
  <c r="O473" i="16"/>
  <c r="T472" i="16"/>
  <c r="S472" i="16"/>
  <c r="P472" i="16"/>
  <c r="O472" i="16"/>
  <c r="T471" i="16"/>
  <c r="S471" i="16"/>
  <c r="P471" i="16"/>
  <c r="O471" i="16"/>
  <c r="T470" i="16"/>
  <c r="S470" i="16"/>
  <c r="P470" i="16"/>
  <c r="O470" i="16"/>
  <c r="T469" i="16"/>
  <c r="S469" i="16"/>
  <c r="P469" i="16"/>
  <c r="O469" i="16"/>
  <c r="T468" i="16"/>
  <c r="S468" i="16"/>
  <c r="P468" i="16"/>
  <c r="O468" i="16"/>
  <c r="T467" i="16"/>
  <c r="S467" i="16"/>
  <c r="P467" i="16"/>
  <c r="O467" i="16"/>
  <c r="T466" i="16"/>
  <c r="S466" i="16"/>
  <c r="P466" i="16"/>
  <c r="O466" i="16"/>
  <c r="T465" i="16"/>
  <c r="S465" i="16"/>
  <c r="P465" i="16"/>
  <c r="O465" i="16"/>
  <c r="T464" i="16"/>
  <c r="S464" i="16"/>
  <c r="P464" i="16"/>
  <c r="O464" i="16"/>
  <c r="T463" i="16"/>
  <c r="S463" i="16"/>
  <c r="P463" i="16"/>
  <c r="O463" i="16"/>
  <c r="T462" i="16"/>
  <c r="S462" i="16"/>
  <c r="P462" i="16"/>
  <c r="O462" i="16"/>
  <c r="T461" i="16"/>
  <c r="S461" i="16"/>
  <c r="P461" i="16"/>
  <c r="O461" i="16"/>
  <c r="T460" i="16"/>
  <c r="S460" i="16"/>
  <c r="P460" i="16"/>
  <c r="O460" i="16"/>
  <c r="T459" i="16"/>
  <c r="S459" i="16"/>
  <c r="P459" i="16"/>
  <c r="O459" i="16"/>
  <c r="T458" i="16"/>
  <c r="S458" i="16"/>
  <c r="P458" i="16"/>
  <c r="O458" i="16"/>
  <c r="T457" i="16"/>
  <c r="S457" i="16"/>
  <c r="P457" i="16"/>
  <c r="O457" i="16"/>
  <c r="T456" i="16"/>
  <c r="S456" i="16"/>
  <c r="P456" i="16"/>
  <c r="O456" i="16"/>
  <c r="T455" i="16"/>
  <c r="S455" i="16"/>
  <c r="P455" i="16"/>
  <c r="O455" i="16"/>
  <c r="T454" i="16"/>
  <c r="S454" i="16"/>
  <c r="P454" i="16"/>
  <c r="O454" i="16"/>
  <c r="T453" i="16"/>
  <c r="S453" i="16"/>
  <c r="P453" i="16"/>
  <c r="O453" i="16"/>
  <c r="T452" i="16"/>
  <c r="S452" i="16"/>
  <c r="P452" i="16"/>
  <c r="O452" i="16"/>
  <c r="T451" i="16"/>
  <c r="S451" i="16"/>
  <c r="P451" i="16"/>
  <c r="O451" i="16"/>
  <c r="T450" i="16"/>
  <c r="S450" i="16"/>
  <c r="P450" i="16"/>
  <c r="O450" i="16"/>
  <c r="T449" i="16"/>
  <c r="S449" i="16"/>
  <c r="P449" i="16"/>
  <c r="O449" i="16"/>
  <c r="T448" i="16"/>
  <c r="S448" i="16"/>
  <c r="P448" i="16"/>
  <c r="O448" i="16"/>
  <c r="T447" i="16"/>
  <c r="S447" i="16"/>
  <c r="P447" i="16"/>
  <c r="O447" i="16"/>
  <c r="T446" i="16"/>
  <c r="S446" i="16"/>
  <c r="P446" i="16"/>
  <c r="O446" i="16"/>
  <c r="T445" i="16"/>
  <c r="S445" i="16"/>
  <c r="P445" i="16"/>
  <c r="O445" i="16"/>
  <c r="T444" i="16"/>
  <c r="S444" i="16"/>
  <c r="P444" i="16"/>
  <c r="O444" i="16"/>
  <c r="T443" i="16"/>
  <c r="S443" i="16"/>
  <c r="P443" i="16"/>
  <c r="O443" i="16"/>
  <c r="T442" i="16"/>
  <c r="S442" i="16"/>
  <c r="P442" i="16"/>
  <c r="O442" i="16"/>
  <c r="T441" i="16"/>
  <c r="S441" i="16"/>
  <c r="P441" i="16"/>
  <c r="O441" i="16"/>
  <c r="T440" i="16"/>
  <c r="S440" i="16"/>
  <c r="P440" i="16"/>
  <c r="O440" i="16"/>
  <c r="T439" i="16"/>
  <c r="S439" i="16"/>
  <c r="P439" i="16"/>
  <c r="O439" i="16"/>
  <c r="T438" i="16"/>
  <c r="S438" i="16"/>
  <c r="P438" i="16"/>
  <c r="O438" i="16"/>
  <c r="T437" i="16"/>
  <c r="S437" i="16"/>
  <c r="P437" i="16"/>
  <c r="O437" i="16"/>
  <c r="T436" i="16"/>
  <c r="S436" i="16"/>
  <c r="P436" i="16"/>
  <c r="O436" i="16"/>
  <c r="T435" i="16"/>
  <c r="S435" i="16"/>
  <c r="P435" i="16"/>
  <c r="O435" i="16"/>
  <c r="T434" i="16"/>
  <c r="S434" i="16"/>
  <c r="P434" i="16"/>
  <c r="O434" i="16"/>
  <c r="T433" i="16"/>
  <c r="S433" i="16"/>
  <c r="P433" i="16"/>
  <c r="O433" i="16"/>
  <c r="T432" i="16"/>
  <c r="S432" i="16"/>
  <c r="P432" i="16"/>
  <c r="O432" i="16"/>
  <c r="T431" i="16"/>
  <c r="S431" i="16"/>
  <c r="P431" i="16"/>
  <c r="O431" i="16"/>
  <c r="T430" i="16"/>
  <c r="S430" i="16"/>
  <c r="P430" i="16"/>
  <c r="O430" i="16"/>
  <c r="T429" i="16"/>
  <c r="S429" i="16"/>
  <c r="P429" i="16"/>
  <c r="O429" i="16"/>
  <c r="T428" i="16"/>
  <c r="S428" i="16"/>
  <c r="P428" i="16"/>
  <c r="O428" i="16"/>
  <c r="T427" i="16"/>
  <c r="S427" i="16"/>
  <c r="P427" i="16"/>
  <c r="O427" i="16"/>
  <c r="T426" i="16"/>
  <c r="S426" i="16"/>
  <c r="P426" i="16"/>
  <c r="O426" i="16"/>
  <c r="T425" i="16"/>
  <c r="S425" i="16"/>
  <c r="P425" i="16"/>
  <c r="O425" i="16"/>
  <c r="T424" i="16"/>
  <c r="S424" i="16"/>
  <c r="P424" i="16"/>
  <c r="O424" i="16"/>
  <c r="T423" i="16"/>
  <c r="S423" i="16"/>
  <c r="P423" i="16"/>
  <c r="O423" i="16"/>
  <c r="T422" i="16"/>
  <c r="S422" i="16"/>
  <c r="P422" i="16"/>
  <c r="O422" i="16"/>
  <c r="T421" i="16"/>
  <c r="S421" i="16"/>
  <c r="P421" i="16"/>
  <c r="O421" i="16"/>
  <c r="T420" i="16"/>
  <c r="S420" i="16"/>
  <c r="P420" i="16"/>
  <c r="O420" i="16"/>
  <c r="T419" i="16"/>
  <c r="S419" i="16"/>
  <c r="P419" i="16"/>
  <c r="O419" i="16"/>
  <c r="T418" i="16"/>
  <c r="S418" i="16"/>
  <c r="P418" i="16"/>
  <c r="O418" i="16"/>
  <c r="T417" i="16"/>
  <c r="S417" i="16"/>
  <c r="P417" i="16"/>
  <c r="O417" i="16"/>
  <c r="T416" i="16"/>
  <c r="S416" i="16"/>
  <c r="P416" i="16"/>
  <c r="O416" i="16"/>
  <c r="T415" i="16"/>
  <c r="S415" i="16"/>
  <c r="P415" i="16"/>
  <c r="O415" i="16"/>
  <c r="T414" i="16"/>
  <c r="S414" i="16"/>
  <c r="P414" i="16"/>
  <c r="O414" i="16"/>
  <c r="T413" i="16"/>
  <c r="S413" i="16"/>
  <c r="P413" i="16"/>
  <c r="O413" i="16"/>
  <c r="T412" i="16"/>
  <c r="S412" i="16"/>
  <c r="P412" i="16"/>
  <c r="O412" i="16"/>
  <c r="T411" i="16"/>
  <c r="S411" i="16"/>
  <c r="P411" i="16"/>
  <c r="O411" i="16"/>
  <c r="T410" i="16"/>
  <c r="S410" i="16"/>
  <c r="P410" i="16"/>
  <c r="O410" i="16"/>
  <c r="T409" i="16"/>
  <c r="S409" i="16"/>
  <c r="P409" i="16"/>
  <c r="O409" i="16"/>
  <c r="T408" i="16"/>
  <c r="S408" i="16"/>
  <c r="P408" i="16"/>
  <c r="O408" i="16"/>
  <c r="T407" i="16"/>
  <c r="S407" i="16"/>
  <c r="P407" i="16"/>
  <c r="O407" i="16"/>
  <c r="T406" i="16"/>
  <c r="S406" i="16"/>
  <c r="P406" i="16"/>
  <c r="O406" i="16"/>
  <c r="T405" i="16"/>
  <c r="S405" i="16"/>
  <c r="P405" i="16"/>
  <c r="O405" i="16"/>
  <c r="T404" i="16"/>
  <c r="S404" i="16"/>
  <c r="P404" i="16"/>
  <c r="O404" i="16"/>
  <c r="T403" i="16"/>
  <c r="S403" i="16"/>
  <c r="P403" i="16"/>
  <c r="O403" i="16"/>
  <c r="T402" i="16"/>
  <c r="S402" i="16"/>
  <c r="P402" i="16"/>
  <c r="O402" i="16"/>
  <c r="T401" i="16"/>
  <c r="S401" i="16"/>
  <c r="P401" i="16"/>
  <c r="O401" i="16"/>
  <c r="T400" i="16"/>
  <c r="S400" i="16"/>
  <c r="P400" i="16"/>
  <c r="O400" i="16"/>
  <c r="T399" i="16"/>
  <c r="S399" i="16"/>
  <c r="P399" i="16"/>
  <c r="O399" i="16"/>
  <c r="T398" i="16"/>
  <c r="S398" i="16"/>
  <c r="P398" i="16"/>
  <c r="O398" i="16"/>
  <c r="T397" i="16"/>
  <c r="S397" i="16"/>
  <c r="P397" i="16"/>
  <c r="O397" i="16"/>
  <c r="T396" i="16"/>
  <c r="S396" i="16"/>
  <c r="P396" i="16"/>
  <c r="O396" i="16"/>
  <c r="T395" i="16"/>
  <c r="S395" i="16"/>
  <c r="P395" i="16"/>
  <c r="O395" i="16"/>
  <c r="T394" i="16"/>
  <c r="S394" i="16"/>
  <c r="P394" i="16"/>
  <c r="O394" i="16"/>
  <c r="T393" i="16"/>
  <c r="S393" i="16"/>
  <c r="P393" i="16"/>
  <c r="O393" i="16"/>
  <c r="T392" i="16"/>
  <c r="S392" i="16"/>
  <c r="P392" i="16"/>
  <c r="O392" i="16"/>
  <c r="T391" i="16"/>
  <c r="S391" i="16"/>
  <c r="P391" i="16"/>
  <c r="O391" i="16"/>
  <c r="T390" i="16"/>
  <c r="S390" i="16"/>
  <c r="P390" i="16"/>
  <c r="O390" i="16"/>
  <c r="T389" i="16"/>
  <c r="S389" i="16"/>
  <c r="P389" i="16"/>
  <c r="O389" i="16"/>
  <c r="T388" i="16"/>
  <c r="S388" i="16"/>
  <c r="P388" i="16"/>
  <c r="O388" i="16"/>
  <c r="T387" i="16"/>
  <c r="S387" i="16"/>
  <c r="P387" i="16"/>
  <c r="O387" i="16"/>
  <c r="T386" i="16"/>
  <c r="S386" i="16"/>
  <c r="P386" i="16"/>
  <c r="O386" i="16"/>
  <c r="T385" i="16"/>
  <c r="S385" i="16"/>
  <c r="P385" i="16"/>
  <c r="O385" i="16"/>
  <c r="T384" i="16"/>
  <c r="S384" i="16"/>
  <c r="P384" i="16"/>
  <c r="O384" i="16"/>
  <c r="T383" i="16"/>
  <c r="S383" i="16"/>
  <c r="P383" i="16"/>
  <c r="O383" i="16"/>
  <c r="T382" i="16"/>
  <c r="S382" i="16"/>
  <c r="P382" i="16"/>
  <c r="O382" i="16"/>
  <c r="T381" i="16"/>
  <c r="S381" i="16"/>
  <c r="P381" i="16"/>
  <c r="O381" i="16"/>
  <c r="T380" i="16"/>
  <c r="S380" i="16"/>
  <c r="P380" i="16"/>
  <c r="O380" i="16"/>
  <c r="T379" i="16"/>
  <c r="S379" i="16"/>
  <c r="P379" i="16"/>
  <c r="O379" i="16"/>
  <c r="T378" i="16"/>
  <c r="S378" i="16"/>
  <c r="P378" i="16"/>
  <c r="O378" i="16"/>
  <c r="T377" i="16"/>
  <c r="S377" i="16"/>
  <c r="P377" i="16"/>
  <c r="O377" i="16"/>
  <c r="T376" i="16"/>
  <c r="S376" i="16"/>
  <c r="P376" i="16"/>
  <c r="O376" i="16"/>
  <c r="T375" i="16"/>
  <c r="S375" i="16"/>
  <c r="P375" i="16"/>
  <c r="O375" i="16"/>
  <c r="T374" i="16"/>
  <c r="S374" i="16"/>
  <c r="P374" i="16"/>
  <c r="O374" i="16"/>
  <c r="T373" i="16"/>
  <c r="S373" i="16"/>
  <c r="P373" i="16"/>
  <c r="O373" i="16"/>
  <c r="T372" i="16"/>
  <c r="S372" i="16"/>
  <c r="P372" i="16"/>
  <c r="O372" i="16"/>
  <c r="T371" i="16"/>
  <c r="S371" i="16"/>
  <c r="P371" i="16"/>
  <c r="O371" i="16"/>
  <c r="T370" i="16"/>
  <c r="S370" i="16"/>
  <c r="P370" i="16"/>
  <c r="O370" i="16"/>
  <c r="T369" i="16"/>
  <c r="S369" i="16"/>
  <c r="P369" i="16"/>
  <c r="O369" i="16"/>
  <c r="T368" i="16"/>
  <c r="S368" i="16"/>
  <c r="P368" i="16"/>
  <c r="O368" i="16"/>
  <c r="T367" i="16"/>
  <c r="S367" i="16"/>
  <c r="P367" i="16"/>
  <c r="O367" i="16"/>
  <c r="T366" i="16"/>
  <c r="S366" i="16"/>
  <c r="P366" i="16"/>
  <c r="O366" i="16"/>
  <c r="T365" i="16"/>
  <c r="S365" i="16"/>
  <c r="P365" i="16"/>
  <c r="O365" i="16"/>
  <c r="T364" i="16"/>
  <c r="S364" i="16"/>
  <c r="P364" i="16"/>
  <c r="O364" i="16"/>
  <c r="T363" i="16"/>
  <c r="S363" i="16"/>
  <c r="P363" i="16"/>
  <c r="O363" i="16"/>
  <c r="T362" i="16"/>
  <c r="S362" i="16"/>
  <c r="P362" i="16"/>
  <c r="O362" i="16"/>
  <c r="T361" i="16"/>
  <c r="S361" i="16"/>
  <c r="P361" i="16"/>
  <c r="O361" i="16"/>
  <c r="T360" i="16"/>
  <c r="S360" i="16"/>
  <c r="P360" i="16"/>
  <c r="O360" i="16"/>
  <c r="T359" i="16"/>
  <c r="S359" i="16"/>
  <c r="P359" i="16"/>
  <c r="O359" i="16"/>
  <c r="T358" i="16"/>
  <c r="S358" i="16"/>
  <c r="P358" i="16"/>
  <c r="O358" i="16"/>
  <c r="T357" i="16"/>
  <c r="S357" i="16"/>
  <c r="P357" i="16"/>
  <c r="O357" i="16"/>
  <c r="T356" i="16"/>
  <c r="S356" i="16"/>
  <c r="P356" i="16"/>
  <c r="O356" i="16"/>
  <c r="T355" i="16"/>
  <c r="S355" i="16"/>
  <c r="P355" i="16"/>
  <c r="O355" i="16"/>
  <c r="T354" i="16"/>
  <c r="S354" i="16"/>
  <c r="P354" i="16"/>
  <c r="O354" i="16"/>
  <c r="T353" i="16"/>
  <c r="S353" i="16"/>
  <c r="P353" i="16"/>
  <c r="O353" i="16"/>
  <c r="T352" i="16"/>
  <c r="S352" i="16"/>
  <c r="P352" i="16"/>
  <c r="O352" i="16"/>
  <c r="T351" i="16"/>
  <c r="S351" i="16"/>
  <c r="P351" i="16"/>
  <c r="O351" i="16"/>
  <c r="T350" i="16"/>
  <c r="S350" i="16"/>
  <c r="P350" i="16"/>
  <c r="O350" i="16"/>
  <c r="T349" i="16"/>
  <c r="S349" i="16"/>
  <c r="P349" i="16"/>
  <c r="O349" i="16"/>
  <c r="T348" i="16"/>
  <c r="S348" i="16"/>
  <c r="P348" i="16"/>
  <c r="O348" i="16"/>
  <c r="T347" i="16"/>
  <c r="S347" i="16"/>
  <c r="P347" i="16"/>
  <c r="O347" i="16"/>
  <c r="T346" i="16"/>
  <c r="S346" i="16"/>
  <c r="P346" i="16"/>
  <c r="O346" i="16"/>
  <c r="T345" i="16"/>
  <c r="S345" i="16"/>
  <c r="P345" i="16"/>
  <c r="O345" i="16"/>
  <c r="T344" i="16"/>
  <c r="S344" i="16"/>
  <c r="P344" i="16"/>
  <c r="O344" i="16"/>
  <c r="T343" i="16"/>
  <c r="S343" i="16"/>
  <c r="P343" i="16"/>
  <c r="O343" i="16"/>
  <c r="T342" i="16"/>
  <c r="S342" i="16"/>
  <c r="P342" i="16"/>
  <c r="O342" i="16"/>
  <c r="T341" i="16"/>
  <c r="S341" i="16"/>
  <c r="P341" i="16"/>
  <c r="O341" i="16"/>
  <c r="T340" i="16"/>
  <c r="S340" i="16"/>
  <c r="P340" i="16"/>
  <c r="O340" i="16"/>
  <c r="T339" i="16"/>
  <c r="S339" i="16"/>
  <c r="P339" i="16"/>
  <c r="O339" i="16"/>
  <c r="T338" i="16"/>
  <c r="S338" i="16"/>
  <c r="P338" i="16"/>
  <c r="O338" i="16"/>
  <c r="T337" i="16"/>
  <c r="S337" i="16"/>
  <c r="P337" i="16"/>
  <c r="O337" i="16"/>
  <c r="T336" i="16"/>
  <c r="S336" i="16"/>
  <c r="P336" i="16"/>
  <c r="O336" i="16"/>
  <c r="T335" i="16"/>
  <c r="S335" i="16"/>
  <c r="P335" i="16"/>
  <c r="O335" i="16"/>
  <c r="T334" i="16"/>
  <c r="S334" i="16"/>
  <c r="P334" i="16"/>
  <c r="O334" i="16"/>
  <c r="T333" i="16"/>
  <c r="S333" i="16"/>
  <c r="P333" i="16"/>
  <c r="O333" i="16"/>
  <c r="T332" i="16"/>
  <c r="S332" i="16"/>
  <c r="P332" i="16"/>
  <c r="O332" i="16"/>
  <c r="T331" i="16"/>
  <c r="S331" i="16"/>
  <c r="P331" i="16"/>
  <c r="O331" i="16"/>
  <c r="T330" i="16"/>
  <c r="S330" i="16"/>
  <c r="P330" i="16"/>
  <c r="O330" i="16"/>
  <c r="T329" i="16"/>
  <c r="S329" i="16"/>
  <c r="P329" i="16"/>
  <c r="O329" i="16"/>
  <c r="T328" i="16"/>
  <c r="S328" i="16"/>
  <c r="P328" i="16"/>
  <c r="O328" i="16"/>
  <c r="T327" i="16"/>
  <c r="S327" i="16"/>
  <c r="P327" i="16"/>
  <c r="O327" i="16"/>
  <c r="T326" i="16"/>
  <c r="S326" i="16"/>
  <c r="P326" i="16"/>
  <c r="O326" i="16"/>
  <c r="T325" i="16"/>
  <c r="S325" i="16"/>
  <c r="P325" i="16"/>
  <c r="O325" i="16"/>
  <c r="T324" i="16"/>
  <c r="S324" i="16"/>
  <c r="P324" i="16"/>
  <c r="O324" i="16"/>
  <c r="T323" i="16"/>
  <c r="S323" i="16"/>
  <c r="P323" i="16"/>
  <c r="O323" i="16"/>
  <c r="T322" i="16"/>
  <c r="S322" i="16"/>
  <c r="P322" i="16"/>
  <c r="O322" i="16"/>
  <c r="T321" i="16"/>
  <c r="S321" i="16"/>
  <c r="P321" i="16"/>
  <c r="O321" i="16"/>
  <c r="T320" i="16"/>
  <c r="S320" i="16"/>
  <c r="P320" i="16"/>
  <c r="O320" i="16"/>
  <c r="T319" i="16"/>
  <c r="S319" i="16"/>
  <c r="P319" i="16"/>
  <c r="O319" i="16"/>
  <c r="T318" i="16"/>
  <c r="S318" i="16"/>
  <c r="P318" i="16"/>
  <c r="O318" i="16"/>
  <c r="T317" i="16"/>
  <c r="S317" i="16"/>
  <c r="P317" i="16"/>
  <c r="O317" i="16"/>
  <c r="T316" i="16"/>
  <c r="S316" i="16"/>
  <c r="P316" i="16"/>
  <c r="O316" i="16"/>
  <c r="T315" i="16"/>
  <c r="S315" i="16"/>
  <c r="P315" i="16"/>
  <c r="O315" i="16"/>
  <c r="T314" i="16"/>
  <c r="S314" i="16"/>
  <c r="P314" i="16"/>
  <c r="O314" i="16"/>
  <c r="T313" i="16"/>
  <c r="S313" i="16"/>
  <c r="P313" i="16"/>
  <c r="O313" i="16"/>
  <c r="T312" i="16"/>
  <c r="S312" i="16"/>
  <c r="P312" i="16"/>
  <c r="O312" i="16"/>
  <c r="T311" i="16"/>
  <c r="S311" i="16"/>
  <c r="P311" i="16"/>
  <c r="O311" i="16"/>
  <c r="T310" i="16"/>
  <c r="S310" i="16"/>
  <c r="P310" i="16"/>
  <c r="O310" i="16"/>
  <c r="T309" i="16"/>
  <c r="S309" i="16"/>
  <c r="P309" i="16"/>
  <c r="O309" i="16"/>
  <c r="T308" i="16"/>
  <c r="S308" i="16"/>
  <c r="P308" i="16"/>
  <c r="O308" i="16"/>
  <c r="T307" i="16"/>
  <c r="S307" i="16"/>
  <c r="P307" i="16"/>
  <c r="O307" i="16"/>
  <c r="T306" i="16"/>
  <c r="S306" i="16"/>
  <c r="P306" i="16"/>
  <c r="O306" i="16"/>
  <c r="T305" i="16"/>
  <c r="S305" i="16"/>
  <c r="P305" i="16"/>
  <c r="O305" i="16"/>
  <c r="T304" i="16"/>
  <c r="S304" i="16"/>
  <c r="P304" i="16"/>
  <c r="O304" i="16"/>
  <c r="T303" i="16"/>
  <c r="S303" i="16"/>
  <c r="P303" i="16"/>
  <c r="O303" i="16"/>
  <c r="T302" i="16"/>
  <c r="S302" i="16"/>
  <c r="P302" i="16"/>
  <c r="O302" i="16"/>
  <c r="T301" i="16"/>
  <c r="S301" i="16"/>
  <c r="P301" i="16"/>
  <c r="O301" i="16"/>
  <c r="T300" i="16"/>
  <c r="S300" i="16"/>
  <c r="P300" i="16"/>
  <c r="O300" i="16"/>
  <c r="T299" i="16"/>
  <c r="S299" i="16"/>
  <c r="P299" i="16"/>
  <c r="O299" i="16"/>
  <c r="T298" i="16"/>
  <c r="S298" i="16"/>
  <c r="P298" i="16"/>
  <c r="O298" i="16"/>
  <c r="T297" i="16"/>
  <c r="S297" i="16"/>
  <c r="P297" i="16"/>
  <c r="O297" i="16"/>
  <c r="T296" i="16"/>
  <c r="S296" i="16"/>
  <c r="P296" i="16"/>
  <c r="O296" i="16"/>
  <c r="T295" i="16"/>
  <c r="S295" i="16"/>
  <c r="P295" i="16"/>
  <c r="O295" i="16"/>
  <c r="T294" i="16"/>
  <c r="S294" i="16"/>
  <c r="P294" i="16"/>
  <c r="O294" i="16"/>
  <c r="T293" i="16"/>
  <c r="S293" i="16"/>
  <c r="P293" i="16"/>
  <c r="O293" i="16"/>
  <c r="T292" i="16"/>
  <c r="S292" i="16"/>
  <c r="P292" i="16"/>
  <c r="O292" i="16"/>
  <c r="T291" i="16"/>
  <c r="S291" i="16"/>
  <c r="P291" i="16"/>
  <c r="O291" i="16"/>
  <c r="T290" i="16"/>
  <c r="S290" i="16"/>
  <c r="P290" i="16"/>
  <c r="O290" i="16"/>
  <c r="T289" i="16"/>
  <c r="S289" i="16"/>
  <c r="P289" i="16"/>
  <c r="O289" i="16"/>
  <c r="T288" i="16"/>
  <c r="S288" i="16"/>
  <c r="P288" i="16"/>
  <c r="O288" i="16"/>
  <c r="T287" i="16"/>
  <c r="S287" i="16"/>
  <c r="P287" i="16"/>
  <c r="O287" i="16"/>
  <c r="T286" i="16"/>
  <c r="S286" i="16"/>
  <c r="P286" i="16"/>
  <c r="O286" i="16"/>
  <c r="T285" i="16"/>
  <c r="S285" i="16"/>
  <c r="P285" i="16"/>
  <c r="O285" i="16"/>
  <c r="T284" i="16"/>
  <c r="S284" i="16"/>
  <c r="P284" i="16"/>
  <c r="O284" i="16"/>
  <c r="T283" i="16"/>
  <c r="S283" i="16"/>
  <c r="P283" i="16"/>
  <c r="O283" i="16"/>
  <c r="T282" i="16"/>
  <c r="S282" i="16"/>
  <c r="P282" i="16"/>
  <c r="O282" i="16"/>
  <c r="T281" i="16"/>
  <c r="S281" i="16"/>
  <c r="P281" i="16"/>
  <c r="O281" i="16"/>
  <c r="T280" i="16"/>
  <c r="S280" i="16"/>
  <c r="P280" i="16"/>
  <c r="O280" i="16"/>
  <c r="T279" i="16"/>
  <c r="S279" i="16"/>
  <c r="P279" i="16"/>
  <c r="O279" i="16"/>
  <c r="T278" i="16"/>
  <c r="S278" i="16"/>
  <c r="P278" i="16"/>
  <c r="O278" i="16"/>
  <c r="T277" i="16"/>
  <c r="S277" i="16"/>
  <c r="P277" i="16"/>
  <c r="O277" i="16"/>
  <c r="T276" i="16"/>
  <c r="S276" i="16"/>
  <c r="P276" i="16"/>
  <c r="O276" i="16"/>
  <c r="T275" i="16"/>
  <c r="S275" i="16"/>
  <c r="P275" i="16"/>
  <c r="O275" i="16"/>
  <c r="T274" i="16"/>
  <c r="S274" i="16"/>
  <c r="P274" i="16"/>
  <c r="O274" i="16"/>
  <c r="T273" i="16"/>
  <c r="S273" i="16"/>
  <c r="P273" i="16"/>
  <c r="O273" i="16"/>
  <c r="T272" i="16"/>
  <c r="S272" i="16"/>
  <c r="P272" i="16"/>
  <c r="O272" i="16"/>
  <c r="T271" i="16"/>
  <c r="S271" i="16"/>
  <c r="P271" i="16"/>
  <c r="O271" i="16"/>
  <c r="T270" i="16"/>
  <c r="S270" i="16"/>
  <c r="P270" i="16"/>
  <c r="O270" i="16"/>
  <c r="T269" i="16"/>
  <c r="S269" i="16"/>
  <c r="P269" i="16"/>
  <c r="O269" i="16"/>
  <c r="T268" i="16"/>
  <c r="S268" i="16"/>
  <c r="P268" i="16"/>
  <c r="O268" i="16"/>
  <c r="T267" i="16"/>
  <c r="S267" i="16"/>
  <c r="P267" i="16"/>
  <c r="O267" i="16"/>
  <c r="T266" i="16"/>
  <c r="S266" i="16"/>
  <c r="P266" i="16"/>
  <c r="O266" i="16"/>
  <c r="T265" i="16"/>
  <c r="S265" i="16"/>
  <c r="P265" i="16"/>
  <c r="O265" i="16"/>
  <c r="T264" i="16"/>
  <c r="S264" i="16"/>
  <c r="P264" i="16"/>
  <c r="O264" i="16"/>
  <c r="T263" i="16"/>
  <c r="S263" i="16"/>
  <c r="P263" i="16"/>
  <c r="O263" i="16"/>
  <c r="T262" i="16"/>
  <c r="S262" i="16"/>
  <c r="P262" i="16"/>
  <c r="O262" i="16"/>
  <c r="T261" i="16"/>
  <c r="S261" i="16"/>
  <c r="P261" i="16"/>
  <c r="O261" i="16"/>
  <c r="T260" i="16"/>
  <c r="S260" i="16"/>
  <c r="P260" i="16"/>
  <c r="O260" i="16"/>
  <c r="T259" i="16"/>
  <c r="S259" i="16"/>
  <c r="P259" i="16"/>
  <c r="O259" i="16"/>
  <c r="T258" i="16"/>
  <c r="S258" i="16"/>
  <c r="P258" i="16"/>
  <c r="O258" i="16"/>
  <c r="T257" i="16"/>
  <c r="S257" i="16"/>
  <c r="P257" i="16"/>
  <c r="O257" i="16"/>
  <c r="T256" i="16"/>
  <c r="S256" i="16"/>
  <c r="P256" i="16"/>
  <c r="O256" i="16"/>
  <c r="T255" i="16"/>
  <c r="S255" i="16"/>
  <c r="P255" i="16"/>
  <c r="O255" i="16"/>
  <c r="T254" i="16"/>
  <c r="S254" i="16"/>
  <c r="P254" i="16"/>
  <c r="O254" i="16"/>
  <c r="T253" i="16"/>
  <c r="S253" i="16"/>
  <c r="P253" i="16"/>
  <c r="O253" i="16"/>
  <c r="T252" i="16"/>
  <c r="S252" i="16"/>
  <c r="P252" i="16"/>
  <c r="O252" i="16"/>
  <c r="T251" i="16"/>
  <c r="S251" i="16"/>
  <c r="P251" i="16"/>
  <c r="O251" i="16"/>
  <c r="T250" i="16"/>
  <c r="S250" i="16"/>
  <c r="P250" i="16"/>
  <c r="O250" i="16"/>
  <c r="T249" i="16"/>
  <c r="S249" i="16"/>
  <c r="P249" i="16"/>
  <c r="O249" i="16"/>
  <c r="T248" i="16"/>
  <c r="S248" i="16"/>
  <c r="P248" i="16"/>
  <c r="O248" i="16"/>
  <c r="T247" i="16"/>
  <c r="S247" i="16"/>
  <c r="P247" i="16"/>
  <c r="O247" i="16"/>
  <c r="T246" i="16"/>
  <c r="S246" i="16"/>
  <c r="P246" i="16"/>
  <c r="O246" i="16"/>
  <c r="T245" i="16"/>
  <c r="S245" i="16"/>
  <c r="P245" i="16"/>
  <c r="O245" i="16"/>
  <c r="T244" i="16"/>
  <c r="S244" i="16"/>
  <c r="P244" i="16"/>
  <c r="O244" i="16"/>
  <c r="T243" i="16"/>
  <c r="S243" i="16"/>
  <c r="P243" i="16"/>
  <c r="O243" i="16"/>
  <c r="T242" i="16"/>
  <c r="S242" i="16"/>
  <c r="P242" i="16"/>
  <c r="O242" i="16"/>
  <c r="T241" i="16"/>
  <c r="S241" i="16"/>
  <c r="P241" i="16"/>
  <c r="O241" i="16"/>
  <c r="T240" i="16"/>
  <c r="S240" i="16"/>
  <c r="P240" i="16"/>
  <c r="O240" i="16"/>
  <c r="T239" i="16"/>
  <c r="S239" i="16"/>
  <c r="P239" i="16"/>
  <c r="O239" i="16"/>
  <c r="T238" i="16"/>
  <c r="S238" i="16"/>
  <c r="P238" i="16"/>
  <c r="O238" i="16"/>
  <c r="T237" i="16"/>
  <c r="S237" i="16"/>
  <c r="P237" i="16"/>
  <c r="O237" i="16"/>
  <c r="T236" i="16"/>
  <c r="S236" i="16"/>
  <c r="P236" i="16"/>
  <c r="O236" i="16"/>
  <c r="T235" i="16"/>
  <c r="S235" i="16"/>
  <c r="P235" i="16"/>
  <c r="O235" i="16"/>
  <c r="T234" i="16"/>
  <c r="S234" i="16"/>
  <c r="P234" i="16"/>
  <c r="O234" i="16"/>
  <c r="T233" i="16"/>
  <c r="S233" i="16"/>
  <c r="P233" i="16"/>
  <c r="O233" i="16"/>
  <c r="T232" i="16"/>
  <c r="S232" i="16"/>
  <c r="P232" i="16"/>
  <c r="O232" i="16"/>
  <c r="T231" i="16"/>
  <c r="S231" i="16"/>
  <c r="P231" i="16"/>
  <c r="O231" i="16"/>
  <c r="T230" i="16"/>
  <c r="S230" i="16"/>
  <c r="P230" i="16"/>
  <c r="O230" i="16"/>
  <c r="T229" i="16"/>
  <c r="S229" i="16"/>
  <c r="P229" i="16"/>
  <c r="O229" i="16"/>
  <c r="T228" i="16"/>
  <c r="S228" i="16"/>
  <c r="P228" i="16"/>
  <c r="O228" i="16"/>
  <c r="T227" i="16"/>
  <c r="S227" i="16"/>
  <c r="P227" i="16"/>
  <c r="O227" i="16"/>
  <c r="T226" i="16"/>
  <c r="S226" i="16"/>
  <c r="P226" i="16"/>
  <c r="O226" i="16"/>
  <c r="T225" i="16"/>
  <c r="S225" i="16"/>
  <c r="P225" i="16"/>
  <c r="O225" i="16"/>
  <c r="T224" i="16"/>
  <c r="S224" i="16"/>
  <c r="P224" i="16"/>
  <c r="O224" i="16"/>
  <c r="T223" i="16"/>
  <c r="S223" i="16"/>
  <c r="P223" i="16"/>
  <c r="O223" i="16"/>
  <c r="T222" i="16"/>
  <c r="S222" i="16"/>
  <c r="P222" i="16"/>
  <c r="O222" i="16"/>
  <c r="T221" i="16"/>
  <c r="S221" i="16"/>
  <c r="P221" i="16"/>
  <c r="O221" i="16"/>
  <c r="T220" i="16"/>
  <c r="S220" i="16"/>
  <c r="P220" i="16"/>
  <c r="O220" i="16"/>
  <c r="T219" i="16"/>
  <c r="S219" i="16"/>
  <c r="P219" i="16"/>
  <c r="O219" i="16"/>
  <c r="T218" i="16"/>
  <c r="S218" i="16"/>
  <c r="P218" i="16"/>
  <c r="O218" i="16"/>
  <c r="T217" i="16"/>
  <c r="S217" i="16"/>
  <c r="P217" i="16"/>
  <c r="O217" i="16"/>
  <c r="T216" i="16"/>
  <c r="S216" i="16"/>
  <c r="P216" i="16"/>
  <c r="O216" i="16"/>
  <c r="T215" i="16"/>
  <c r="S215" i="16"/>
  <c r="P215" i="16"/>
  <c r="O215" i="16"/>
  <c r="T214" i="16"/>
  <c r="S214" i="16"/>
  <c r="P214" i="16"/>
  <c r="O214" i="16"/>
  <c r="T213" i="16"/>
  <c r="S213" i="16"/>
  <c r="P213" i="16"/>
  <c r="O213" i="16"/>
  <c r="T212" i="16"/>
  <c r="S212" i="16"/>
  <c r="P212" i="16"/>
  <c r="O212" i="16"/>
  <c r="T211" i="16"/>
  <c r="S211" i="16"/>
  <c r="P211" i="16"/>
  <c r="O211" i="16"/>
  <c r="T210" i="16"/>
  <c r="S210" i="16"/>
  <c r="P210" i="16"/>
  <c r="O210" i="16"/>
  <c r="T209" i="16"/>
  <c r="S209" i="16"/>
  <c r="P209" i="16"/>
  <c r="O209" i="16"/>
  <c r="T208" i="16"/>
  <c r="S208" i="16"/>
  <c r="P208" i="16"/>
  <c r="O208" i="16"/>
  <c r="T207" i="16"/>
  <c r="S207" i="16"/>
  <c r="P207" i="16"/>
  <c r="O207" i="16"/>
  <c r="T206" i="16"/>
  <c r="S206" i="16"/>
  <c r="P206" i="16"/>
  <c r="O206" i="16"/>
  <c r="T205" i="16"/>
  <c r="S205" i="16"/>
  <c r="P205" i="16"/>
  <c r="O205" i="16"/>
  <c r="T204" i="16"/>
  <c r="S204" i="16"/>
  <c r="P204" i="16"/>
  <c r="O204" i="16"/>
  <c r="T203" i="16"/>
  <c r="S203" i="16"/>
  <c r="P203" i="16"/>
  <c r="O203" i="16"/>
  <c r="T202" i="16"/>
  <c r="S202" i="16"/>
  <c r="P202" i="16"/>
  <c r="O202" i="16"/>
  <c r="T201" i="16"/>
  <c r="S201" i="16"/>
  <c r="P201" i="16"/>
  <c r="O201" i="16"/>
  <c r="T200" i="16"/>
  <c r="S200" i="16"/>
  <c r="P200" i="16"/>
  <c r="O200" i="16"/>
  <c r="T199" i="16"/>
  <c r="S199" i="16"/>
  <c r="P199" i="16"/>
  <c r="O199" i="16"/>
  <c r="T198" i="16"/>
  <c r="S198" i="16"/>
  <c r="P198" i="16"/>
  <c r="O198" i="16"/>
  <c r="T197" i="16"/>
  <c r="S197" i="16"/>
  <c r="P197" i="16"/>
  <c r="O197" i="16"/>
  <c r="T196" i="16"/>
  <c r="S196" i="16"/>
  <c r="P196" i="16"/>
  <c r="O196" i="16"/>
  <c r="T195" i="16"/>
  <c r="S195" i="16"/>
  <c r="P195" i="16"/>
  <c r="O195" i="16"/>
  <c r="T194" i="16"/>
  <c r="S194" i="16"/>
  <c r="P194" i="16"/>
  <c r="O194" i="16"/>
  <c r="T193" i="16"/>
  <c r="S193" i="16"/>
  <c r="P193" i="16"/>
  <c r="O193" i="16"/>
  <c r="T192" i="16"/>
  <c r="S192" i="16"/>
  <c r="P192" i="16"/>
  <c r="O192" i="16"/>
  <c r="T191" i="16"/>
  <c r="S191" i="16"/>
  <c r="P191" i="16"/>
  <c r="O191" i="16"/>
  <c r="T190" i="16"/>
  <c r="S190" i="16"/>
  <c r="P190" i="16"/>
  <c r="O190" i="16"/>
  <c r="T189" i="16"/>
  <c r="S189" i="16"/>
  <c r="P189" i="16"/>
  <c r="O189" i="16"/>
  <c r="T188" i="16"/>
  <c r="S188" i="16"/>
  <c r="P188" i="16"/>
  <c r="O188" i="16"/>
  <c r="T187" i="16"/>
  <c r="S187" i="16"/>
  <c r="P187" i="16"/>
  <c r="O187" i="16"/>
  <c r="T186" i="16"/>
  <c r="S186" i="16"/>
  <c r="P186" i="16"/>
  <c r="O186" i="16"/>
  <c r="T185" i="16"/>
  <c r="S185" i="16"/>
  <c r="P185" i="16"/>
  <c r="O185" i="16"/>
  <c r="T184" i="16"/>
  <c r="S184" i="16"/>
  <c r="P184" i="16"/>
  <c r="O184" i="16"/>
  <c r="T183" i="16"/>
  <c r="S183" i="16"/>
  <c r="P183" i="16"/>
  <c r="O183" i="16"/>
  <c r="T182" i="16"/>
  <c r="S182" i="16"/>
  <c r="P182" i="16"/>
  <c r="O182" i="16"/>
  <c r="T181" i="16"/>
  <c r="S181" i="16"/>
  <c r="P181" i="16"/>
  <c r="O181" i="16"/>
  <c r="T180" i="16"/>
  <c r="S180" i="16"/>
  <c r="P180" i="16"/>
  <c r="O180" i="16"/>
  <c r="T179" i="16"/>
  <c r="S179" i="16"/>
  <c r="P179" i="16"/>
  <c r="O179" i="16"/>
  <c r="T178" i="16"/>
  <c r="S178" i="16"/>
  <c r="P178" i="16"/>
  <c r="O178" i="16"/>
  <c r="T177" i="16"/>
  <c r="S177" i="16"/>
  <c r="P177" i="16"/>
  <c r="O177" i="16"/>
  <c r="T176" i="16"/>
  <c r="S176" i="16"/>
  <c r="P176" i="16"/>
  <c r="O176" i="16"/>
  <c r="T175" i="16"/>
  <c r="S175" i="16"/>
  <c r="P175" i="16"/>
  <c r="O175" i="16"/>
  <c r="T174" i="16"/>
  <c r="S174" i="16"/>
  <c r="P174" i="16"/>
  <c r="O174" i="16"/>
  <c r="T173" i="16"/>
  <c r="S173" i="16"/>
  <c r="P173" i="16"/>
  <c r="O173" i="16"/>
  <c r="T172" i="16"/>
  <c r="S172" i="16"/>
  <c r="P172" i="16"/>
  <c r="O172" i="16"/>
  <c r="T171" i="16"/>
  <c r="S171" i="16"/>
  <c r="P171" i="16"/>
  <c r="O171" i="16"/>
  <c r="T170" i="16"/>
  <c r="S170" i="16"/>
  <c r="P170" i="16"/>
  <c r="O170" i="16"/>
  <c r="T169" i="16"/>
  <c r="S169" i="16"/>
  <c r="P169" i="16"/>
  <c r="O169" i="16"/>
  <c r="T168" i="16"/>
  <c r="S168" i="16"/>
  <c r="P168" i="16"/>
  <c r="O168" i="16"/>
  <c r="T167" i="16"/>
  <c r="S167" i="16"/>
  <c r="P167" i="16"/>
  <c r="O167" i="16"/>
  <c r="T166" i="16"/>
  <c r="S166" i="16"/>
  <c r="P166" i="16"/>
  <c r="O166" i="16"/>
  <c r="T165" i="16"/>
  <c r="S165" i="16"/>
  <c r="P165" i="16"/>
  <c r="O165" i="16"/>
  <c r="T164" i="16"/>
  <c r="S164" i="16"/>
  <c r="P164" i="16"/>
  <c r="O164" i="16"/>
  <c r="T163" i="16"/>
  <c r="S163" i="16"/>
  <c r="P163" i="16"/>
  <c r="O163" i="16"/>
  <c r="T162" i="16"/>
  <c r="S162" i="16"/>
  <c r="P162" i="16"/>
  <c r="O162" i="16"/>
  <c r="T161" i="16"/>
  <c r="S161" i="16"/>
  <c r="P161" i="16"/>
  <c r="O161" i="16"/>
  <c r="T160" i="16"/>
  <c r="S160" i="16"/>
  <c r="P160" i="16"/>
  <c r="O160" i="16"/>
  <c r="T159" i="16"/>
  <c r="S159" i="16"/>
  <c r="P159" i="16"/>
  <c r="O159" i="16"/>
  <c r="T158" i="16"/>
  <c r="S158" i="16"/>
  <c r="P158" i="16"/>
  <c r="O158" i="16"/>
  <c r="T157" i="16"/>
  <c r="S157" i="16"/>
  <c r="P157" i="16"/>
  <c r="O157" i="16"/>
  <c r="T156" i="16"/>
  <c r="S156" i="16"/>
  <c r="P156" i="16"/>
  <c r="O156" i="16"/>
  <c r="T155" i="16"/>
  <c r="S155" i="16"/>
  <c r="P155" i="16"/>
  <c r="O155" i="16"/>
  <c r="T154" i="16"/>
  <c r="S154" i="16"/>
  <c r="P154" i="16"/>
  <c r="O154" i="16"/>
  <c r="T153" i="16"/>
  <c r="S153" i="16"/>
  <c r="P153" i="16"/>
  <c r="O153" i="16"/>
  <c r="T152" i="16"/>
  <c r="S152" i="16"/>
  <c r="P152" i="16"/>
  <c r="O152" i="16"/>
  <c r="T151" i="16"/>
  <c r="S151" i="16"/>
  <c r="P151" i="16"/>
  <c r="O151" i="16"/>
  <c r="T150" i="16"/>
  <c r="S150" i="16"/>
  <c r="P150" i="16"/>
  <c r="O150" i="16"/>
  <c r="T149" i="16"/>
  <c r="S149" i="16"/>
  <c r="P149" i="16"/>
  <c r="O149" i="16"/>
  <c r="T148" i="16"/>
  <c r="S148" i="16"/>
  <c r="P148" i="16"/>
  <c r="O148" i="16"/>
  <c r="T147" i="16"/>
  <c r="S147" i="16"/>
  <c r="P147" i="16"/>
  <c r="O147" i="16"/>
  <c r="T146" i="16"/>
  <c r="S146" i="16"/>
  <c r="P146" i="16"/>
  <c r="O146" i="16"/>
  <c r="T145" i="16"/>
  <c r="S145" i="16"/>
  <c r="P145" i="16"/>
  <c r="O145" i="16"/>
  <c r="T144" i="16"/>
  <c r="S144" i="16"/>
  <c r="P144" i="16"/>
  <c r="O144" i="16"/>
  <c r="T143" i="16"/>
  <c r="S143" i="16"/>
  <c r="P143" i="16"/>
  <c r="O143" i="16"/>
  <c r="T142" i="16"/>
  <c r="S142" i="16"/>
  <c r="P142" i="16"/>
  <c r="O142" i="16"/>
  <c r="T141" i="16"/>
  <c r="S141" i="16"/>
  <c r="P141" i="16"/>
  <c r="O141" i="16"/>
  <c r="T140" i="16"/>
  <c r="S140" i="16"/>
  <c r="P140" i="16"/>
  <c r="O140" i="16"/>
  <c r="T139" i="16"/>
  <c r="S139" i="16"/>
  <c r="P139" i="16"/>
  <c r="O139" i="16"/>
  <c r="T138" i="16"/>
  <c r="S138" i="16"/>
  <c r="P138" i="16"/>
  <c r="O138" i="16"/>
  <c r="T137" i="16"/>
  <c r="S137" i="16"/>
  <c r="P137" i="16"/>
  <c r="O137" i="16"/>
  <c r="T136" i="16"/>
  <c r="S136" i="16"/>
  <c r="P136" i="16"/>
  <c r="O136" i="16"/>
  <c r="T135" i="16"/>
  <c r="S135" i="16"/>
  <c r="P135" i="16"/>
  <c r="O135" i="16"/>
  <c r="T134" i="16"/>
  <c r="S134" i="16"/>
  <c r="P134" i="16"/>
  <c r="O134" i="16"/>
  <c r="T133" i="16"/>
  <c r="S133" i="16"/>
  <c r="P133" i="16"/>
  <c r="O133" i="16"/>
  <c r="T132" i="16"/>
  <c r="S132" i="16"/>
  <c r="P132" i="16"/>
  <c r="O132" i="16"/>
  <c r="T131" i="16"/>
  <c r="S131" i="16"/>
  <c r="P131" i="16"/>
  <c r="O131" i="16"/>
  <c r="T130" i="16"/>
  <c r="S130" i="16"/>
  <c r="P130" i="16"/>
  <c r="O130" i="16"/>
  <c r="T129" i="16"/>
  <c r="S129" i="16"/>
  <c r="P129" i="16"/>
  <c r="O129" i="16"/>
  <c r="T128" i="16"/>
  <c r="S128" i="16"/>
  <c r="P128" i="16"/>
  <c r="O128" i="16"/>
  <c r="T127" i="16"/>
  <c r="S127" i="16"/>
  <c r="P127" i="16"/>
  <c r="O127" i="16"/>
  <c r="T126" i="16"/>
  <c r="S126" i="16"/>
  <c r="P126" i="16"/>
  <c r="O126" i="16"/>
  <c r="T125" i="16"/>
  <c r="S125" i="16"/>
  <c r="P125" i="16"/>
  <c r="O125" i="16"/>
  <c r="T124" i="16"/>
  <c r="S124" i="16"/>
  <c r="P124" i="16"/>
  <c r="O124" i="16"/>
  <c r="T123" i="16"/>
  <c r="S123" i="16"/>
  <c r="P123" i="16"/>
  <c r="O123" i="16"/>
  <c r="T122" i="16"/>
  <c r="S122" i="16"/>
  <c r="P122" i="16"/>
  <c r="O122" i="16"/>
  <c r="T121" i="16"/>
  <c r="S121" i="16"/>
  <c r="P121" i="16"/>
  <c r="O121" i="16"/>
  <c r="T120" i="16"/>
  <c r="S120" i="16"/>
  <c r="P120" i="16"/>
  <c r="O120" i="16"/>
  <c r="T119" i="16"/>
  <c r="S119" i="16"/>
  <c r="P119" i="16"/>
  <c r="O119" i="16"/>
  <c r="T118" i="16"/>
  <c r="S118" i="16"/>
  <c r="P118" i="16"/>
  <c r="O118" i="16"/>
  <c r="T117" i="16"/>
  <c r="S117" i="16"/>
  <c r="P117" i="16"/>
  <c r="O117" i="16"/>
  <c r="T116" i="16"/>
  <c r="S116" i="16"/>
  <c r="P116" i="16"/>
  <c r="O116" i="16"/>
  <c r="T115" i="16"/>
  <c r="S115" i="16"/>
  <c r="P115" i="16"/>
  <c r="O115" i="16"/>
  <c r="T114" i="16"/>
  <c r="S114" i="16"/>
  <c r="P114" i="16"/>
  <c r="O114" i="16"/>
  <c r="T113" i="16"/>
  <c r="S113" i="16"/>
  <c r="P113" i="16"/>
  <c r="O113" i="16"/>
  <c r="T112" i="16"/>
  <c r="S112" i="16"/>
  <c r="P112" i="16"/>
  <c r="O112" i="16"/>
  <c r="T111" i="16"/>
  <c r="S111" i="16"/>
  <c r="P111" i="16"/>
  <c r="O111" i="16"/>
  <c r="T110" i="16"/>
  <c r="S110" i="16"/>
  <c r="P110" i="16"/>
  <c r="O110" i="16"/>
  <c r="T109" i="16"/>
  <c r="S109" i="16"/>
  <c r="P109" i="16"/>
  <c r="O109" i="16"/>
  <c r="T108" i="16"/>
  <c r="S108" i="16"/>
  <c r="P108" i="16"/>
  <c r="O108" i="16"/>
  <c r="T107" i="16"/>
  <c r="S107" i="16"/>
  <c r="P107" i="16"/>
  <c r="O107" i="16"/>
  <c r="T106" i="16"/>
  <c r="S106" i="16"/>
  <c r="P106" i="16"/>
  <c r="O106" i="16"/>
  <c r="T105" i="16"/>
  <c r="S105" i="16"/>
  <c r="P105" i="16"/>
  <c r="O105" i="16"/>
  <c r="T104" i="16"/>
  <c r="S104" i="16"/>
  <c r="P104" i="16"/>
  <c r="O104" i="16"/>
  <c r="T103" i="16"/>
  <c r="S103" i="16"/>
  <c r="P103" i="16"/>
  <c r="O103" i="16"/>
  <c r="T102" i="16"/>
  <c r="S102" i="16"/>
  <c r="P102" i="16"/>
  <c r="O102" i="16"/>
  <c r="T101" i="16"/>
  <c r="S101" i="16"/>
  <c r="P101" i="16"/>
  <c r="O101" i="16"/>
  <c r="T100" i="16"/>
  <c r="S100" i="16"/>
  <c r="P100" i="16"/>
  <c r="O100" i="16"/>
  <c r="T99" i="16"/>
  <c r="S99" i="16"/>
  <c r="P99" i="16"/>
  <c r="O99" i="16"/>
  <c r="T98" i="16"/>
  <c r="S98" i="16"/>
  <c r="P98" i="16"/>
  <c r="O98" i="16"/>
  <c r="T97" i="16"/>
  <c r="S97" i="16"/>
  <c r="P97" i="16"/>
  <c r="O97" i="16"/>
  <c r="T96" i="16"/>
  <c r="S96" i="16"/>
  <c r="P96" i="16"/>
  <c r="O96" i="16"/>
  <c r="T95" i="16"/>
  <c r="S95" i="16"/>
  <c r="P95" i="16"/>
  <c r="O95" i="16"/>
  <c r="T94" i="16"/>
  <c r="S94" i="16"/>
  <c r="P94" i="16"/>
  <c r="O94" i="16"/>
  <c r="T93" i="16"/>
  <c r="S93" i="16"/>
  <c r="P93" i="16"/>
  <c r="O93" i="16"/>
  <c r="T92" i="16"/>
  <c r="S92" i="16"/>
  <c r="P92" i="16"/>
  <c r="O92" i="16"/>
  <c r="T91" i="16"/>
  <c r="S91" i="16"/>
  <c r="P91" i="16"/>
  <c r="O91" i="16"/>
  <c r="T90" i="16"/>
  <c r="S90" i="16"/>
  <c r="P90" i="16"/>
  <c r="O90" i="16"/>
  <c r="T89" i="16"/>
  <c r="S89" i="16"/>
  <c r="P89" i="16"/>
  <c r="O89" i="16"/>
  <c r="T88" i="16"/>
  <c r="S88" i="16"/>
  <c r="P88" i="16"/>
  <c r="O88" i="16"/>
  <c r="T87" i="16"/>
  <c r="S87" i="16"/>
  <c r="P87" i="16"/>
  <c r="O87" i="16"/>
  <c r="T86" i="16"/>
  <c r="S86" i="16"/>
  <c r="P86" i="16"/>
  <c r="O86" i="16"/>
  <c r="T85" i="16"/>
  <c r="S85" i="16"/>
  <c r="P85" i="16"/>
  <c r="O85" i="16"/>
  <c r="T84" i="16"/>
  <c r="S84" i="16"/>
  <c r="P84" i="16"/>
  <c r="O84" i="16"/>
  <c r="T83" i="16"/>
  <c r="S83" i="16"/>
  <c r="P83" i="16"/>
  <c r="O83" i="16"/>
  <c r="T82" i="16"/>
  <c r="S82" i="16"/>
  <c r="P82" i="16"/>
  <c r="O82" i="16"/>
  <c r="T81" i="16"/>
  <c r="S81" i="16"/>
  <c r="P81" i="16"/>
  <c r="O81" i="16"/>
  <c r="T80" i="16"/>
  <c r="S80" i="16"/>
  <c r="P80" i="16"/>
  <c r="O80" i="16"/>
  <c r="T79" i="16"/>
  <c r="S79" i="16"/>
  <c r="P79" i="16"/>
  <c r="O79" i="16"/>
  <c r="T78" i="16"/>
  <c r="S78" i="16"/>
  <c r="P78" i="16"/>
  <c r="O78" i="16"/>
  <c r="T77" i="16"/>
  <c r="S77" i="16"/>
  <c r="P77" i="16"/>
  <c r="O77" i="16"/>
  <c r="T76" i="16"/>
  <c r="S76" i="16"/>
  <c r="P76" i="16"/>
  <c r="O76" i="16"/>
  <c r="T75" i="16"/>
  <c r="S75" i="16"/>
  <c r="P75" i="16"/>
  <c r="O75" i="16"/>
  <c r="T74" i="16"/>
  <c r="S74" i="16"/>
  <c r="P74" i="16"/>
  <c r="O74" i="16"/>
  <c r="T73" i="16"/>
  <c r="S73" i="16"/>
  <c r="P73" i="16"/>
  <c r="O73" i="16"/>
  <c r="T72" i="16"/>
  <c r="S72" i="16"/>
  <c r="P72" i="16"/>
  <c r="O72" i="16"/>
  <c r="T71" i="16"/>
  <c r="S71" i="16"/>
  <c r="P71" i="16"/>
  <c r="O71" i="16"/>
  <c r="T70" i="16"/>
  <c r="S70" i="16"/>
  <c r="P70" i="16"/>
  <c r="O70" i="16"/>
  <c r="T69" i="16"/>
  <c r="S69" i="16"/>
  <c r="P69" i="16"/>
  <c r="O69" i="16"/>
  <c r="T68" i="16"/>
  <c r="S68" i="16"/>
  <c r="P68" i="16"/>
  <c r="O68" i="16"/>
  <c r="T67" i="16"/>
  <c r="S67" i="16"/>
  <c r="P67" i="16"/>
  <c r="O67" i="16"/>
  <c r="T66" i="16"/>
  <c r="S66" i="16"/>
  <c r="P66" i="16"/>
  <c r="O66" i="16"/>
  <c r="T65" i="16"/>
  <c r="S65" i="16"/>
  <c r="P65" i="16"/>
  <c r="O65" i="16"/>
  <c r="T64" i="16"/>
  <c r="S64" i="16"/>
  <c r="P64" i="16"/>
  <c r="O64" i="16"/>
  <c r="T63" i="16"/>
  <c r="S63" i="16"/>
  <c r="P63" i="16"/>
  <c r="O63" i="16"/>
  <c r="T62" i="16"/>
  <c r="S62" i="16"/>
  <c r="P62" i="16"/>
  <c r="O62" i="16"/>
  <c r="T61" i="16"/>
  <c r="S61" i="16"/>
  <c r="P61" i="16"/>
  <c r="O61" i="16"/>
  <c r="T60" i="16"/>
  <c r="S60" i="16"/>
  <c r="P60" i="16"/>
  <c r="O60" i="16"/>
  <c r="T59" i="16"/>
  <c r="S59" i="16"/>
  <c r="P59" i="16"/>
  <c r="O59" i="16"/>
  <c r="T58" i="16"/>
  <c r="S58" i="16"/>
  <c r="P58" i="16"/>
  <c r="O58" i="16"/>
  <c r="T57" i="16"/>
  <c r="S57" i="16"/>
  <c r="P57" i="16"/>
  <c r="O57" i="16"/>
  <c r="T56" i="16"/>
  <c r="S56" i="16"/>
  <c r="P56" i="16"/>
  <c r="O56" i="16"/>
  <c r="T55" i="16"/>
  <c r="S55" i="16"/>
  <c r="P55" i="16"/>
  <c r="O55" i="16"/>
  <c r="T54" i="16"/>
  <c r="S54" i="16"/>
  <c r="P54" i="16"/>
  <c r="O54" i="16"/>
  <c r="T53" i="16"/>
  <c r="S53" i="16"/>
  <c r="P53" i="16"/>
  <c r="O53" i="16"/>
  <c r="T52" i="16"/>
  <c r="S52" i="16"/>
  <c r="P52" i="16"/>
  <c r="O52" i="16"/>
  <c r="T51" i="16"/>
  <c r="S51" i="16"/>
  <c r="P51" i="16"/>
  <c r="O51" i="16"/>
  <c r="T50" i="16"/>
  <c r="S50" i="16"/>
  <c r="P50" i="16"/>
  <c r="O50" i="16"/>
  <c r="T49" i="16"/>
  <c r="S49" i="16"/>
  <c r="P49" i="16"/>
  <c r="O49" i="16"/>
  <c r="T48" i="16"/>
  <c r="S48" i="16"/>
  <c r="P48" i="16"/>
  <c r="O48" i="16"/>
  <c r="T47" i="16"/>
  <c r="S47" i="16"/>
  <c r="P47" i="16"/>
  <c r="O47" i="16"/>
  <c r="T46" i="16"/>
  <c r="S46" i="16"/>
  <c r="P46" i="16"/>
  <c r="O46" i="16"/>
  <c r="T45" i="16"/>
  <c r="S45" i="16"/>
  <c r="P45" i="16"/>
  <c r="O45" i="16"/>
  <c r="T44" i="16"/>
  <c r="S44" i="16"/>
  <c r="P44" i="16"/>
  <c r="O44" i="16"/>
  <c r="T43" i="16"/>
  <c r="S43" i="16"/>
  <c r="P43" i="16"/>
  <c r="O43" i="16"/>
  <c r="T42" i="16"/>
  <c r="S42" i="16"/>
  <c r="P42" i="16"/>
  <c r="O42" i="16"/>
  <c r="T41" i="16"/>
  <c r="S41" i="16"/>
  <c r="P41" i="16"/>
  <c r="O41" i="16"/>
  <c r="T40" i="16"/>
  <c r="S40" i="16"/>
  <c r="P40" i="16"/>
  <c r="O40" i="16"/>
  <c r="T39" i="16"/>
  <c r="S39" i="16"/>
  <c r="P39" i="16"/>
  <c r="O39" i="16"/>
  <c r="T38" i="16"/>
  <c r="S38" i="16"/>
  <c r="P38" i="16"/>
  <c r="O38" i="16"/>
  <c r="T37" i="16"/>
  <c r="S37" i="16"/>
  <c r="P37" i="16"/>
  <c r="O37" i="16"/>
  <c r="T36" i="16"/>
  <c r="S36" i="16"/>
  <c r="P36" i="16"/>
  <c r="O36" i="16"/>
  <c r="T35" i="16"/>
  <c r="S35" i="16"/>
  <c r="P35" i="16"/>
  <c r="O35" i="16"/>
  <c r="T34" i="16"/>
  <c r="S34" i="16"/>
  <c r="P34" i="16"/>
  <c r="O34" i="16"/>
  <c r="T33" i="16"/>
  <c r="S33" i="16"/>
  <c r="P33" i="16"/>
  <c r="O33" i="16"/>
  <c r="T32" i="16"/>
  <c r="S32" i="16"/>
  <c r="P32" i="16"/>
  <c r="O32" i="16"/>
  <c r="T31" i="16"/>
  <c r="S31" i="16"/>
  <c r="P31" i="16"/>
  <c r="O31" i="16"/>
  <c r="T30" i="16"/>
  <c r="S30" i="16"/>
  <c r="P30" i="16"/>
  <c r="O30" i="16"/>
  <c r="T29" i="16"/>
  <c r="S29" i="16"/>
  <c r="P29" i="16"/>
  <c r="O29" i="16"/>
  <c r="T28" i="16"/>
  <c r="S28" i="16"/>
  <c r="P28" i="16"/>
  <c r="O28" i="16"/>
  <c r="T27" i="16"/>
  <c r="S27" i="16"/>
  <c r="P27" i="16"/>
  <c r="O27" i="16"/>
  <c r="T26" i="16"/>
  <c r="S26" i="16"/>
  <c r="P26" i="16"/>
  <c r="O26" i="16"/>
  <c r="T25" i="16"/>
  <c r="S25" i="16"/>
  <c r="P25" i="16"/>
  <c r="O25" i="16"/>
  <c r="T24" i="16"/>
  <c r="S24" i="16"/>
  <c r="P24" i="16"/>
  <c r="O24" i="16"/>
  <c r="T23" i="16"/>
  <c r="S23" i="16"/>
  <c r="P23" i="16"/>
  <c r="O23" i="16"/>
  <c r="T22" i="16"/>
  <c r="S22" i="16"/>
  <c r="P22" i="16"/>
  <c r="O22" i="16"/>
  <c r="T21" i="16"/>
  <c r="S21" i="16"/>
  <c r="P21" i="16"/>
  <c r="O21" i="16"/>
  <c r="T20" i="16"/>
  <c r="S20" i="16"/>
  <c r="P20" i="16"/>
  <c r="O20" i="16"/>
  <c r="T19" i="16"/>
  <c r="S19" i="16"/>
  <c r="P19" i="16"/>
  <c r="O19" i="16"/>
  <c r="T18" i="16"/>
  <c r="S18" i="16"/>
  <c r="P18" i="16"/>
  <c r="O18" i="16"/>
  <c r="T17" i="16"/>
  <c r="S17" i="16"/>
  <c r="P17" i="16"/>
  <c r="O17" i="16"/>
  <c r="T16" i="16"/>
  <c r="S16" i="16"/>
  <c r="P16" i="16"/>
  <c r="O16" i="16"/>
  <c r="T15" i="16"/>
  <c r="S15" i="16"/>
  <c r="P15" i="16"/>
  <c r="O15" i="16"/>
  <c r="T14" i="16"/>
  <c r="S14" i="16"/>
  <c r="P14" i="16"/>
  <c r="O14" i="16"/>
  <c r="T13" i="16"/>
  <c r="S13" i="16"/>
  <c r="P13" i="16"/>
  <c r="O13" i="16"/>
  <c r="T12" i="16"/>
  <c r="S12" i="16"/>
  <c r="P12" i="16"/>
  <c r="O12" i="16"/>
  <c r="T11" i="16"/>
  <c r="S11" i="16"/>
  <c r="P11" i="16"/>
  <c r="O11" i="16"/>
  <c r="T10" i="16"/>
  <c r="S10" i="16"/>
  <c r="P10" i="16"/>
  <c r="O10" i="16"/>
  <c r="T9" i="16"/>
  <c r="S9" i="16"/>
  <c r="P9" i="16"/>
  <c r="O9" i="16"/>
  <c r="T8" i="16"/>
  <c r="S8" i="16"/>
  <c r="P8" i="16"/>
  <c r="O8" i="16"/>
  <c r="T7" i="16"/>
  <c r="S7" i="16"/>
  <c r="P7" i="16"/>
  <c r="O7" i="16"/>
  <c r="T6" i="16"/>
  <c r="S6" i="16"/>
  <c r="P6" i="16"/>
  <c r="O6" i="16"/>
  <c r="T5" i="16"/>
  <c r="S5" i="16"/>
  <c r="P5" i="16"/>
  <c r="O5" i="16"/>
  <c r="T4" i="16"/>
  <c r="S4" i="16"/>
  <c r="P4" i="16"/>
  <c r="O4" i="16"/>
  <c r="T3" i="16"/>
  <c r="S3" i="16"/>
  <c r="P3" i="16"/>
  <c r="O3" i="16"/>
  <c r="T2" i="16"/>
  <c r="S2" i="16"/>
  <c r="P2" i="16"/>
  <c r="O2" i="16"/>
  <c r="H15" i="10"/>
  <c r="H14" i="10"/>
  <c r="G15" i="10"/>
  <c r="G14" i="10"/>
  <c r="H8" i="10"/>
  <c r="H7" i="10"/>
  <c r="G8" i="10"/>
  <c r="G7" i="10"/>
  <c r="G13" i="10"/>
  <c r="H13" i="10"/>
  <c r="H6" i="10"/>
  <c r="G6" i="10"/>
  <c r="G11" i="10"/>
  <c r="H11" i="10"/>
  <c r="G12" i="10"/>
  <c r="H12" i="10"/>
  <c r="H5" i="10"/>
  <c r="G5" i="10"/>
  <c r="H4" i="10"/>
  <c r="G4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264" i="1"/>
  <c r="T3258" i="1"/>
  <c r="T3408" i="1"/>
  <c r="T3188" i="1"/>
  <c r="T3376" i="1"/>
  <c r="T2856" i="1"/>
  <c r="T3717" i="1"/>
  <c r="T2883" i="1"/>
  <c r="T3848" i="1"/>
  <c r="T3816" i="1"/>
  <c r="T3384" i="1"/>
  <c r="T3362" i="1"/>
  <c r="T2850" i="1"/>
  <c r="T3686" i="1"/>
  <c r="T2812" i="1"/>
  <c r="T3619" i="1"/>
  <c r="T3373" i="1"/>
  <c r="T3567" i="1"/>
  <c r="T2833" i="1"/>
  <c r="T4054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676" i="1"/>
  <c r="T3627" i="1"/>
  <c r="T3730" i="1"/>
  <c r="T4023" i="1"/>
  <c r="T3356" i="1"/>
  <c r="T3703" i="1"/>
  <c r="T3377" i="1"/>
  <c r="T3329" i="1"/>
  <c r="T3705" i="1"/>
  <c r="T2817" i="1"/>
  <c r="T4020" i="1"/>
  <c r="T3555" i="1"/>
  <c r="T3895" i="1"/>
  <c r="T2789" i="1"/>
  <c r="T3609" i="1"/>
  <c r="T3330" i="1"/>
  <c r="T3352" i="1"/>
  <c r="T3617" i="1"/>
  <c r="T3562" i="1"/>
  <c r="T3319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850" i="1"/>
  <c r="T3894" i="1"/>
  <c r="T3903" i="1"/>
  <c r="T3166" i="1"/>
  <c r="T3257" i="1"/>
  <c r="T3490" i="1"/>
  <c r="T3897" i="1"/>
  <c r="T3620" i="1"/>
  <c r="T3478" i="1"/>
  <c r="T3436" i="1"/>
  <c r="T3621" i="1"/>
  <c r="T3595" i="1"/>
  <c r="T2869" i="1"/>
  <c r="T4112" i="1"/>
  <c r="T4002" i="1"/>
  <c r="T3966" i="1"/>
  <c r="T2965" i="1"/>
  <c r="T3296" i="1"/>
  <c r="T3218" i="1"/>
  <c r="T3849" i="1"/>
  <c r="T4010" i="1"/>
  <c r="T3453" i="1"/>
  <c r="T2841" i="1"/>
  <c r="T3902" i="1"/>
  <c r="T4065" i="1"/>
  <c r="T3415" i="1"/>
  <c r="T3178" i="1"/>
  <c r="T3322" i="1"/>
  <c r="T3548" i="1"/>
  <c r="T3512" i="1"/>
  <c r="T2907" i="1"/>
  <c r="T3233" i="1"/>
  <c r="T3390" i="1"/>
  <c r="T3734" i="1"/>
  <c r="T4024" i="1"/>
  <c r="T3334" i="1"/>
  <c r="T3993" i="1"/>
  <c r="T2872" i="1"/>
  <c r="T3256" i="1"/>
  <c r="T4087" i="1"/>
  <c r="T3956" i="1"/>
  <c r="T3214" i="1"/>
  <c r="T4108" i="1"/>
  <c r="T3997" i="1"/>
  <c r="T3444" i="1"/>
  <c r="T3594" i="1"/>
  <c r="T3568" i="1"/>
  <c r="T2914" i="1"/>
  <c r="T3516" i="1"/>
  <c r="T3485" i="1"/>
  <c r="T3419" i="1"/>
  <c r="T3503" i="1"/>
  <c r="T3494" i="1"/>
  <c r="T3847" i="1"/>
  <c r="T3704" i="1"/>
  <c r="T4060" i="1"/>
  <c r="T3978" i="1"/>
  <c r="T3569" i="1"/>
  <c r="T3374" i="1"/>
  <c r="T3524" i="1"/>
  <c r="T3852" i="1"/>
  <c r="T3701" i="1"/>
  <c r="T3826" i="1"/>
  <c r="T3990" i="1"/>
  <c r="T2973" i="1"/>
  <c r="T2916" i="1"/>
  <c r="T3570" i="1"/>
  <c r="T1287" i="1"/>
  <c r="T3998" i="1"/>
  <c r="T2917" i="1"/>
  <c r="T3299" i="1"/>
  <c r="T3222" i="1"/>
  <c r="T2905" i="1"/>
  <c r="T3853" i="1"/>
  <c r="T3980" i="1"/>
  <c r="T3397" i="1"/>
  <c r="T1286" i="1"/>
  <c r="T3854" i="1"/>
  <c r="T3571" i="1"/>
  <c r="T3313" i="1"/>
  <c r="T4075" i="1"/>
  <c r="T2835" i="1"/>
  <c r="T534" i="1"/>
  <c r="T3496" i="1"/>
  <c r="T3473" i="1"/>
  <c r="T3223" i="1"/>
  <c r="T3497" i="1"/>
  <c r="T2811" i="1"/>
  <c r="T2790" i="1"/>
  <c r="T3224" i="1"/>
  <c r="T2858" i="1"/>
  <c r="T3398" i="1"/>
  <c r="T3498" i="1"/>
  <c r="T3225" i="1"/>
  <c r="T2791" i="1"/>
  <c r="T524" i="1"/>
  <c r="T3160" i="1"/>
  <c r="T3399" i="1"/>
  <c r="T2847" i="1"/>
  <c r="T2838" i="1"/>
  <c r="T3180" i="1"/>
  <c r="T3954" i="1"/>
  <c r="T2859" i="1"/>
  <c r="T538" i="1"/>
  <c r="T4049" i="1"/>
  <c r="T4093" i="1"/>
  <c r="T3400" i="1"/>
  <c r="T1294" i="1"/>
  <c r="T3401" i="1"/>
  <c r="T3572" i="1"/>
  <c r="T2860" i="1"/>
  <c r="T3181" i="1"/>
  <c r="T3226" i="1"/>
  <c r="T535" i="1"/>
  <c r="T3999" i="1"/>
  <c r="T3402" i="1"/>
  <c r="T2839" i="1"/>
  <c r="T2974" i="1"/>
  <c r="T2861" i="1"/>
  <c r="T3182" i="1"/>
  <c r="T3955" i="1"/>
  <c r="T525" i="1"/>
  <c r="T3227" i="1"/>
  <c r="T3702" i="1"/>
  <c r="T3349" i="1"/>
  <c r="T3161" i="1"/>
  <c r="T3499" i="1"/>
  <c r="T2902" i="1"/>
  <c r="T523" i="1"/>
  <c r="T1295" i="1"/>
  <c r="T3675" i="1"/>
  <c r="T2829" i="1"/>
  <c r="T2862" i="1"/>
  <c r="T1305" i="1"/>
  <c r="T3855" i="1"/>
  <c r="T3674" i="1"/>
  <c r="T3573" i="1"/>
  <c r="T3228" i="1"/>
  <c r="T3981" i="1"/>
  <c r="T3500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242" i="1"/>
  <c r="T3890" i="1"/>
  <c r="T2871" i="1"/>
  <c r="T3302" i="1"/>
  <c r="T3729" i="1"/>
  <c r="T2866" i="1"/>
  <c r="T3230" i="1"/>
  <c r="T3383" i="1"/>
  <c r="T3731" i="1"/>
  <c r="T3177" i="1"/>
  <c r="T3432" i="1"/>
  <c r="T3603" i="1"/>
  <c r="T2920" i="1"/>
  <c r="T3267" i="1"/>
  <c r="T2981" i="1"/>
  <c r="T4110" i="1"/>
  <c r="T3409" i="1"/>
  <c r="T3963" i="1"/>
  <c r="T3297" i="1"/>
  <c r="T3424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2788" i="1"/>
  <c r="T3576" i="1"/>
  <c r="T3856" i="1"/>
  <c r="T3392" i="1"/>
  <c r="T3395" i="1"/>
  <c r="T3577" i="1"/>
  <c r="T2884" i="1"/>
  <c r="T3149" i="1"/>
  <c r="T2918" i="1"/>
  <c r="T3237" i="1"/>
  <c r="T3353" i="1"/>
  <c r="T3229" i="1"/>
  <c r="T3688" i="1"/>
  <c r="T3317" i="1"/>
  <c r="T3604" i="1"/>
  <c r="T3269" i="1"/>
  <c r="T2836" i="1"/>
  <c r="T3515" i="1"/>
  <c r="T3869" i="1"/>
  <c r="T539" i="1"/>
  <c r="T3404" i="1"/>
  <c r="T3443" i="1"/>
  <c r="T2963" i="1"/>
  <c r="T3583" i="1"/>
  <c r="T3162" i="1"/>
  <c r="T3580" i="1"/>
  <c r="T2876" i="1"/>
  <c r="T3479" i="1"/>
  <c r="T3243" i="1"/>
  <c r="T3590" i="1"/>
  <c r="T3491" i="1"/>
  <c r="T3528" i="1"/>
  <c r="T3310" i="1"/>
  <c r="T3842" i="1"/>
  <c r="T4033" i="1"/>
  <c r="T3167" i="1"/>
  <c r="T3511" i="1"/>
  <c r="T3314" i="1"/>
  <c r="T3957" i="1"/>
  <c r="T3429" i="1"/>
  <c r="T2808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62" i="1"/>
  <c r="T2867" i="1"/>
  <c r="T3378" i="1"/>
  <c r="T2783" i="1"/>
  <c r="T3300" i="1"/>
  <c r="T3212" i="1"/>
  <c r="T2852" i="1"/>
  <c r="T1291" i="1"/>
  <c r="T3689" i="1"/>
  <c r="T3260" i="1"/>
  <c r="T2853" i="1"/>
  <c r="T2796" i="1"/>
  <c r="T2832" i="1"/>
  <c r="T3344" i="1"/>
  <c r="T3440" i="1"/>
  <c r="T3411" i="1"/>
  <c r="T1297" i="1"/>
  <c r="T3623" i="1"/>
  <c r="T3865" i="1"/>
  <c r="T3841" i="1"/>
  <c r="T3165" i="1"/>
  <c r="T2793" i="1"/>
  <c r="T3504" i="1"/>
  <c r="T3735" i="1"/>
  <c r="T3851" i="1"/>
  <c r="T3216" i="1"/>
  <c r="T3357" i="1"/>
  <c r="T2815" i="1"/>
  <c r="T2795" i="1"/>
  <c r="T1290" i="1"/>
  <c r="T3438" i="1"/>
  <c r="T3184" i="1"/>
  <c r="T3482" i="1"/>
  <c r="T2912" i="1"/>
  <c r="T2842" i="1"/>
  <c r="T2964" i="1"/>
  <c r="T3728" i="1"/>
  <c r="T2792" i="1"/>
  <c r="T2868" i="1"/>
  <c r="T3518" i="1"/>
  <c r="T2855" i="1"/>
  <c r="T3220" i="1"/>
  <c r="T2786" i="1"/>
  <c r="T3724" i="1"/>
  <c r="T3501" i="1"/>
  <c r="T2794" i="1"/>
  <c r="T2837" i="1"/>
  <c r="T4048" i="1"/>
  <c r="T2840" i="1"/>
  <c r="T3600" i="1"/>
  <c r="T3163" i="1"/>
  <c r="T2787" i="1"/>
  <c r="T3244" i="1"/>
  <c r="T3421" i="1"/>
  <c r="T2843" i="1"/>
  <c r="T3506" i="1"/>
  <c r="T3529" i="1"/>
  <c r="T3326" i="1"/>
  <c r="T3150" i="1"/>
  <c r="T2819" i="1"/>
  <c r="T3551" i="1"/>
  <c r="T2972" i="1"/>
  <c r="T3710" i="1"/>
  <c r="T3699" i="1"/>
  <c r="T2816" i="1"/>
  <c r="T3331" i="1"/>
  <c r="T2810" i="1"/>
  <c r="T3713" i="1"/>
  <c r="T3255" i="1"/>
  <c r="T3245" i="1"/>
  <c r="T3527" i="1"/>
  <c r="T3169" i="1"/>
  <c r="T3615" i="1"/>
  <c r="T3187" i="1"/>
  <c r="T1293" i="1"/>
  <c r="T3979" i="1"/>
  <c r="T3472" i="1"/>
  <c r="T3236" i="1"/>
  <c r="T2820" i="1"/>
  <c r="T3563" i="1"/>
  <c r="T2909" i="1"/>
  <c r="T4011" i="1"/>
  <c r="T3566" i="1"/>
  <c r="T4028" i="1"/>
  <c r="T4084" i="1"/>
  <c r="T3159" i="1"/>
  <c r="T4007" i="1"/>
  <c r="T4003" i="1"/>
  <c r="T3592" i="1"/>
  <c r="T3240" i="1"/>
  <c r="T2879" i="1"/>
  <c r="T3403" i="1"/>
  <c r="T3346" i="1"/>
  <c r="T3359" i="1"/>
  <c r="T2921" i="1"/>
  <c r="T3611" i="1"/>
  <c r="T2813" i="1"/>
  <c r="T3347" i="1"/>
  <c r="T3520" i="1"/>
  <c r="T3934" i="1"/>
  <c r="T3332" i="1"/>
  <c r="T4031" i="1"/>
  <c r="T3176" i="1"/>
  <c r="T3510" i="1"/>
  <c r="T3561" i="1"/>
  <c r="T3578" i="1"/>
  <c r="T3721" i="1"/>
  <c r="T3328" i="1"/>
  <c r="T2863" i="1"/>
  <c r="T3909" i="1"/>
  <c r="T3560" i="1"/>
  <c r="T4034" i="1"/>
  <c r="T3557" i="1"/>
  <c r="T4035" i="1"/>
  <c r="T3417" i="1"/>
  <c r="T3862" i="1"/>
  <c r="T3827" i="1"/>
  <c r="T4064" i="1"/>
  <c r="T2976" i="1"/>
  <c r="T3983" i="1"/>
  <c r="T3519" i="1"/>
  <c r="T3901" i="1"/>
  <c r="T3736" i="1"/>
  <c r="T3259" i="1"/>
  <c r="T3215" i="1"/>
  <c r="T3385" i="1"/>
  <c r="T3247" i="1"/>
  <c r="T3304" i="1"/>
  <c r="T4092" i="1"/>
  <c r="T3508" i="1"/>
  <c r="T2818" i="1"/>
  <c r="T2922" i="1"/>
  <c r="T3342" i="1"/>
  <c r="T3416" i="1"/>
  <c r="T3186" i="1"/>
  <c r="T3896" i="1"/>
  <c r="T3318" i="1"/>
  <c r="T4014" i="1"/>
  <c r="T3727" i="1"/>
  <c r="T3575" i="1"/>
  <c r="T3239" i="1"/>
  <c r="T3820" i="1"/>
  <c r="T3387" i="1"/>
  <c r="T3298" i="1"/>
  <c r="T3246" i="1"/>
  <c r="T3742" i="1"/>
  <c r="T3452" i="1"/>
  <c r="T3586" i="1"/>
  <c r="T3828" i="1"/>
  <c r="T3677" i="1"/>
  <c r="T2877" i="1"/>
  <c r="T3333" i="1"/>
  <c r="T2919" i="1"/>
  <c r="T3231" i="1"/>
  <c r="T3915" i="1"/>
  <c r="T3156" i="1"/>
  <c r="T3434" i="1"/>
  <c r="T3525" i="1"/>
  <c r="T3912" i="1"/>
  <c r="T3970" i="1"/>
  <c r="T3940" i="1"/>
  <c r="T3261" i="1"/>
  <c r="T3716" i="1"/>
  <c r="T4086" i="1"/>
  <c r="T3942" i="1"/>
  <c r="T3685" i="1"/>
  <c r="T3382" i="1"/>
  <c r="T3486" i="1"/>
  <c r="T2982" i="1"/>
  <c r="T2980" i="1"/>
  <c r="T4026" i="1"/>
  <c r="T3613" i="1"/>
  <c r="T3439" i="1"/>
  <c r="T3345" i="1"/>
  <c r="T3394" i="1"/>
  <c r="T3698" i="1"/>
  <c r="T3213" i="1"/>
  <c r="T3690" i="1"/>
  <c r="T3606" i="1"/>
  <c r="T3396" i="1"/>
  <c r="T3817" i="1"/>
  <c r="T2865" i="1"/>
  <c r="T3819" i="1"/>
  <c r="T3910" i="1"/>
  <c r="T4056" i="1"/>
  <c r="T3737" i="1"/>
  <c r="T3991" i="1"/>
  <c r="T3967" i="1"/>
  <c r="T3744" i="1"/>
  <c r="T4085" i="1"/>
  <c r="T3325" i="1"/>
  <c r="T3867" i="1"/>
  <c r="T2904" i="1"/>
  <c r="T3489" i="1"/>
  <c r="T2809" i="1"/>
  <c r="T3692" i="1"/>
  <c r="T4021" i="1"/>
  <c r="T4061" i="1"/>
  <c r="T2906" i="1"/>
  <c r="T3597" i="1"/>
  <c r="T3937" i="1"/>
  <c r="T4019" i="1"/>
  <c r="T3430" i="1"/>
  <c r="T2814" i="1"/>
  <c r="T3487" i="1"/>
  <c r="T4015" i="1"/>
  <c r="T3442" i="1"/>
  <c r="T4105" i="1"/>
  <c r="T3311" i="1"/>
  <c r="T3718" i="1"/>
  <c r="T3354" i="1"/>
  <c r="T3492" i="1"/>
  <c r="T3964" i="1"/>
  <c r="T2882" i="1"/>
  <c r="T3427" i="1"/>
  <c r="T4080" i="1"/>
  <c r="T3183" i="1"/>
  <c r="T1296" i="1"/>
  <c r="T3350" i="1"/>
  <c r="T3835" i="1"/>
  <c r="T3618" i="1"/>
  <c r="T4106" i="1"/>
  <c r="T3591" i="1"/>
  <c r="T3693" i="1"/>
  <c r="T3588" i="1"/>
  <c r="T2915" i="1"/>
  <c r="T2873" i="1"/>
  <c r="T3907" i="1"/>
  <c r="T3250" i="1"/>
  <c r="T3480" i="1"/>
  <c r="T3523" i="1"/>
  <c r="T3733" i="1"/>
  <c r="T3254" i="1"/>
  <c r="T3531" i="1"/>
  <c r="T4094" i="1"/>
  <c r="T3707" i="1"/>
  <c r="T3977" i="1"/>
  <c r="T3696" i="1"/>
  <c r="T3931" i="1"/>
  <c r="T3932" i="1"/>
  <c r="T3579" i="1"/>
  <c r="T3846" i="1"/>
  <c r="T4000" i="1"/>
  <c r="T4013" i="1"/>
  <c r="T3821" i="1"/>
  <c r="T4074" i="1"/>
  <c r="T4008" i="1"/>
  <c r="T2885" i="1"/>
  <c r="T3221" i="1"/>
  <c r="T3507" i="1"/>
  <c r="T3892" i="1"/>
  <c r="T4017" i="1"/>
  <c r="T3965" i="1"/>
  <c r="T4009" i="1"/>
  <c r="T4051" i="1"/>
  <c r="T2875" i="1"/>
  <c r="T3263" i="1"/>
  <c r="T3616" i="1"/>
  <c r="T3324" i="1"/>
  <c r="T3481" i="1"/>
  <c r="T2854" i="1"/>
  <c r="T3435" i="1"/>
  <c r="T4077" i="1"/>
  <c r="T3933" i="1"/>
  <c r="T3626" i="1"/>
  <c r="T3309" i="1"/>
  <c r="T3678" i="1"/>
  <c r="T4081" i="1"/>
  <c r="T4083" i="1"/>
  <c r="T3612" i="1"/>
  <c r="T3582" i="1"/>
  <c r="T3700" i="1"/>
  <c r="T3599" i="1"/>
  <c r="T2857" i="1"/>
  <c r="T3341" i="1"/>
  <c r="T3248" i="1"/>
  <c r="T3505" i="1"/>
  <c r="T3725" i="1"/>
  <c r="T3312" i="1"/>
  <c r="T3554" i="1"/>
  <c r="T3388" i="1"/>
  <c r="T3234" i="1"/>
  <c r="T3859" i="1"/>
  <c r="T3985" i="1"/>
  <c r="T3361" i="1"/>
  <c r="T3836" i="1"/>
  <c r="T4073" i="1"/>
  <c r="T3249" i="1"/>
  <c r="T3380" i="1"/>
  <c r="T3720" i="1"/>
  <c r="T3719" i="1"/>
  <c r="T3602" i="1"/>
  <c r="T3936" i="1"/>
  <c r="T3830" i="1"/>
  <c r="T3335" i="1"/>
  <c r="T3513" i="1"/>
  <c r="T3958" i="1"/>
  <c r="T3526" i="1"/>
  <c r="T3477" i="1"/>
  <c r="T2874" i="1"/>
  <c r="T4107" i="1"/>
  <c r="T3433" i="1"/>
  <c r="T3968" i="1"/>
  <c r="T3829" i="1"/>
  <c r="T3959" i="1"/>
  <c r="T3422" i="1"/>
  <c r="T4032" i="1"/>
  <c r="T3449" i="1"/>
  <c r="T3564" i="1"/>
  <c r="T3363" i="1"/>
  <c r="T3726" i="1"/>
  <c r="T3629" i="1"/>
  <c r="T3680" i="1"/>
  <c r="T4025" i="1"/>
  <c r="T3844" i="1"/>
  <c r="T3320" i="1"/>
  <c r="T2880" i="1"/>
  <c r="T4037" i="1"/>
  <c r="T3414" i="1"/>
  <c r="T3168" i="1"/>
  <c r="T3722" i="1"/>
  <c r="T4012" i="1"/>
  <c r="T3509" i="1"/>
  <c r="T3858" i="1"/>
  <c r="T3904" i="1"/>
  <c r="T4018" i="1"/>
  <c r="T3158" i="1"/>
  <c r="T3614" i="1"/>
  <c r="T4098" i="1"/>
  <c r="T3891" i="1"/>
  <c r="T3530" i="1"/>
  <c r="T4004" i="1"/>
  <c r="T4078" i="1"/>
  <c r="T3860" i="1"/>
  <c r="T3235" i="1"/>
  <c r="T3743" i="1"/>
  <c r="T3565" i="1"/>
  <c r="T4091" i="1"/>
  <c r="T3906" i="1"/>
  <c r="T1289" i="1"/>
  <c r="T3598" i="1"/>
  <c r="T3947" i="1"/>
  <c r="T3521" i="1"/>
  <c r="T3825" i="1"/>
  <c r="T3996" i="1"/>
  <c r="T3217" i="1"/>
  <c r="T3232" i="1"/>
  <c r="T3574" i="1"/>
  <c r="T3585" i="1"/>
  <c r="T528" i="1"/>
  <c r="T4053" i="1"/>
  <c r="T3943" i="1"/>
  <c r="T3405" i="1"/>
  <c r="T3549" i="1"/>
  <c r="T4062" i="1"/>
  <c r="T4047" i="1"/>
  <c r="T3949" i="1"/>
  <c r="T3900" i="1"/>
  <c r="T3608" i="1"/>
  <c r="T3916" i="1"/>
  <c r="T3911" i="1"/>
  <c r="T3303" i="1"/>
  <c r="T3581" i="1"/>
  <c r="T3709" i="1"/>
  <c r="T4057" i="1"/>
  <c r="T3447" i="1"/>
  <c r="T3185" i="1"/>
  <c r="T2881" i="1"/>
  <c r="T4111" i="1"/>
  <c r="T3995" i="1"/>
  <c r="T3833" i="1"/>
  <c r="T4058" i="1"/>
  <c r="T3946" i="1"/>
  <c r="T3840" i="1"/>
  <c r="T3502" i="1"/>
  <c r="T3431" i="1"/>
  <c r="T3406" i="1"/>
  <c r="T3351" i="1"/>
  <c r="T2966" i="1"/>
  <c r="T4016" i="1"/>
  <c r="T4101" i="1"/>
  <c r="T3268" i="1"/>
  <c r="T3306" i="1"/>
  <c r="T3868" i="1"/>
  <c r="T3556" i="1"/>
  <c r="T3420" i="1"/>
  <c r="T3682" i="1"/>
  <c r="T3448" i="1"/>
  <c r="T3899" i="1"/>
  <c r="T3533" i="1"/>
  <c r="T3914" i="1"/>
  <c r="T3948" i="1"/>
  <c r="T4115" i="1"/>
  <c r="T3610" i="1"/>
  <c r="T3360" i="1"/>
  <c r="T3552" i="1"/>
  <c r="T3412" i="1"/>
  <c r="T4063" i="1"/>
  <c r="T3372" i="1"/>
  <c r="T4027" i="1"/>
  <c r="T3984" i="1"/>
  <c r="T3484" i="1"/>
  <c r="T3732" i="1"/>
  <c r="T3410" i="1"/>
  <c r="T3164" i="1"/>
  <c r="T3864" i="1"/>
  <c r="T3558" i="1"/>
  <c r="T3514" i="1"/>
  <c r="T3441" i="1"/>
  <c r="T3975" i="1"/>
  <c r="T3679" i="1"/>
  <c r="T3905" i="1"/>
  <c r="T2870" i="1"/>
  <c r="T3423" i="1"/>
  <c r="T3950" i="1"/>
  <c r="T3488" i="1"/>
  <c r="T3437" i="1"/>
  <c r="T3450" i="1"/>
  <c r="T3348" i="1"/>
  <c r="T3697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1288" i="1"/>
  <c r="T3992" i="1"/>
  <c r="T4059" i="1"/>
  <c r="T4050" i="1"/>
  <c r="T4001" i="1"/>
  <c r="T3683" i="1"/>
  <c r="T3522" i="1"/>
  <c r="T3219" i="1"/>
  <c r="T3251" i="1"/>
  <c r="T3584" i="1"/>
  <c r="T3831" i="1"/>
  <c r="T3451" i="1"/>
  <c r="T4095" i="1"/>
  <c r="T3418" i="1"/>
  <c r="T2975" i="1"/>
  <c r="T4097" i="1"/>
  <c r="T3976" i="1"/>
  <c r="T4006" i="1"/>
  <c r="T3893" i="1"/>
  <c r="T3446" i="1"/>
  <c r="T3944" i="1"/>
  <c r="T3845" i="1"/>
  <c r="T4096" i="1"/>
  <c r="T3393" i="1"/>
  <c r="T3475" i="1"/>
  <c r="T3321" i="1"/>
  <c r="T3323" i="1"/>
  <c r="T4113" i="1"/>
  <c r="T3945" i="1"/>
  <c r="T2845" i="1"/>
  <c r="T3622" i="1"/>
  <c r="T3587" i="1"/>
  <c r="T3413" i="1"/>
  <c r="T3908" i="1"/>
  <c r="T3340" i="1"/>
  <c r="T3375" i="1"/>
  <c r="T3941" i="1"/>
  <c r="T3252" i="1"/>
  <c r="T4079" i="1"/>
  <c r="T3305" i="1"/>
  <c r="T3425" i="1"/>
  <c r="T3391" i="1"/>
  <c r="T3714" i="1"/>
  <c r="T540" i="1"/>
  <c r="T3861" i="1"/>
  <c r="T4066" i="1"/>
  <c r="T3379" i="1"/>
  <c r="T3358" i="1"/>
  <c r="T3445" i="1"/>
  <c r="T3593" i="1"/>
  <c r="T3238" i="1"/>
  <c r="T3559" i="1"/>
  <c r="T4022" i="1"/>
  <c r="T3832" i="1"/>
  <c r="T3426" i="1"/>
  <c r="T3857" i="1"/>
  <c r="T4069" i="1"/>
  <c r="T3493" i="1"/>
  <c r="T3712" i="1"/>
  <c r="T3706" i="1"/>
  <c r="T3607" i="1"/>
  <c r="T3930" i="1"/>
  <c r="T3708" i="1"/>
  <c r="T4029" i="1"/>
  <c r="T2864" i="1"/>
  <c r="T3628" i="1"/>
  <c r="T2878" i="1"/>
  <c r="T3389" i="1"/>
  <c r="T3866" i="1"/>
  <c r="T3355" i="1"/>
  <c r="T3898" i="1"/>
  <c r="T4068" i="1"/>
  <c r="T3407" i="1"/>
  <c r="T3301" i="1"/>
  <c r="T3723" i="1"/>
  <c r="T3315" i="1"/>
  <c r="T3327" i="1"/>
  <c r="T4076" i="1"/>
  <c r="T3495" i="1"/>
  <c r="T3681" i="1"/>
  <c r="T2797" i="1"/>
  <c r="T3265" i="1"/>
  <c r="T3913" i="1"/>
  <c r="T3189" i="1"/>
  <c r="T3938" i="1"/>
  <c r="T3738" i="1"/>
  <c r="T3739" i="1"/>
  <c r="T4102" i="1"/>
  <c r="T3740" i="1"/>
  <c r="T3971" i="1"/>
  <c r="T3741" i="1"/>
  <c r="T3336" i="1"/>
  <c r="T3624" i="1"/>
  <c r="T2798" i="1"/>
  <c r="T3266" i="1"/>
  <c r="T3553" i="1"/>
  <c r="T3834" i="1"/>
  <c r="T4109" i="1"/>
  <c r="T2913" i="1"/>
  <c r="T3532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960" i="1"/>
  <c r="T3671" i="1"/>
  <c r="T3711" i="1"/>
  <c r="T3982" i="1"/>
  <c r="T3589" i="1"/>
  <c r="T3601" i="1"/>
  <c r="T3605" i="1"/>
  <c r="T3953" i="1"/>
  <c r="T3715" i="1"/>
  <c r="T3596" i="1"/>
  <c r="T4030" i="1"/>
  <c r="T3935" i="1"/>
  <c r="T4067" i="1"/>
  <c r="T3386" i="1"/>
  <c r="T3241" i="1"/>
  <c r="T3517" i="1"/>
  <c r="T4090" i="1"/>
  <c r="T3253" i="1"/>
  <c r="T4005" i="1"/>
  <c r="T3316" i="1"/>
  <c r="T3308" i="1"/>
  <c r="T4055" i="1"/>
  <c r="T4100" i="1"/>
  <c r="T4036" i="1"/>
  <c r="T3863" i="1"/>
  <c r="T3843" i="1"/>
  <c r="T3428" i="1"/>
  <c r="T4082" i="1"/>
  <c r="T3969" i="1"/>
  <c r="T3625" i="1"/>
  <c r="T527" i="1"/>
  <c r="T3673" i="1"/>
  <c r="T4114" i="1"/>
  <c r="T2886" i="1"/>
  <c r="T3270" i="1"/>
  <c r="T3271" i="1"/>
  <c r="T2901" i="1"/>
  <c r="T541" i="1"/>
  <c r="T3151" i="1"/>
  <c r="T2851" i="1"/>
  <c r="T2834" i="1"/>
  <c r="T1298" i="1"/>
  <c r="T3917" i="1"/>
  <c r="T3534" i="1"/>
  <c r="T2887" i="1"/>
  <c r="T529" i="1"/>
  <c r="T2849" i="1"/>
  <c r="T3918" i="1"/>
  <c r="T3272" i="1"/>
  <c r="T3273" i="1"/>
  <c r="T4038" i="1"/>
  <c r="T3535" i="1"/>
  <c r="T3170" i="1"/>
  <c r="T3650" i="1"/>
  <c r="T2977" i="1"/>
  <c r="T3171" i="1"/>
  <c r="T3274" i="1"/>
  <c r="T3547" i="1"/>
  <c r="T3651" i="1"/>
  <c r="T3652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653" i="1"/>
  <c r="T2967" i="1"/>
  <c r="T2821" i="1"/>
  <c r="T3951" i="1"/>
  <c r="T3919" i="1"/>
  <c r="T536" i="1"/>
  <c r="T2822" i="1"/>
  <c r="T3920" i="1"/>
  <c r="T3694" i="1"/>
  <c r="T3536" i="1"/>
  <c r="T3537" i="1"/>
  <c r="T2888" i="1"/>
  <c r="T3538" i="1"/>
  <c r="T3454" i="1"/>
  <c r="T3455" i="1"/>
  <c r="T3745" i="1"/>
  <c r="T2889" i="1"/>
  <c r="T3746" i="1"/>
  <c r="T3747" i="1"/>
  <c r="T3921" i="1"/>
  <c r="T3961" i="1"/>
  <c r="T532" i="1"/>
  <c r="T3172" i="1"/>
  <c r="T2968" i="1"/>
  <c r="T2823" i="1"/>
  <c r="T2890" i="1"/>
  <c r="T3539" i="1"/>
  <c r="T3748" i="1"/>
  <c r="T3654" i="1"/>
  <c r="T3364" i="1"/>
  <c r="T533" i="1"/>
  <c r="T3275" i="1"/>
  <c r="T3540" i="1"/>
  <c r="T3456" i="1"/>
  <c r="T3962" i="1"/>
  <c r="T2846" i="1"/>
  <c r="T2824" i="1"/>
  <c r="T4103" i="1"/>
  <c r="T3276" i="1"/>
  <c r="T3541" i="1"/>
  <c r="T3277" i="1"/>
  <c r="T2799" i="1"/>
  <c r="T2891" i="1"/>
  <c r="T2969" i="1"/>
  <c r="T2844" i="1"/>
  <c r="T3152" i="1"/>
  <c r="T3278" i="1"/>
  <c r="T3457" i="1"/>
  <c r="T2800" i="1"/>
  <c r="T3474" i="1"/>
  <c r="T3381" i="1"/>
  <c r="T3279" i="1"/>
  <c r="T3280" i="1"/>
  <c r="T3210" i="1"/>
  <c r="T3837" i="1"/>
  <c r="T3281" i="1"/>
  <c r="T3282" i="1"/>
  <c r="T3655" i="1"/>
  <c r="T3173" i="1"/>
  <c r="T3458" i="1"/>
  <c r="T1299" i="1"/>
  <c r="T2892" i="1"/>
  <c r="T3337" i="1"/>
  <c r="T522" i="1"/>
  <c r="T1304" i="1"/>
  <c r="T2806" i="1"/>
  <c r="T2784" i="1"/>
  <c r="T3684" i="1"/>
  <c r="T3211" i="1"/>
  <c r="T1303" i="1"/>
  <c r="T3656" i="1"/>
  <c r="T3838" i="1"/>
  <c r="T3459" i="1"/>
  <c r="T3283" i="1"/>
  <c r="T3815" i="1"/>
  <c r="T2893" i="1"/>
  <c r="T3657" i="1"/>
  <c r="T3658" i="1"/>
  <c r="T2978" i="1"/>
  <c r="T3687" i="1"/>
  <c r="T3284" i="1"/>
  <c r="T3476" i="1"/>
  <c r="T2825" i="1"/>
  <c r="T2830" i="1"/>
  <c r="T3922" i="1"/>
  <c r="T3285" i="1"/>
  <c r="T3923" i="1"/>
  <c r="T3974" i="1"/>
  <c r="T3818" i="1"/>
  <c r="T530" i="1"/>
  <c r="T3659" i="1"/>
  <c r="T3174" i="1"/>
  <c r="T3542" i="1"/>
  <c r="T1300" i="1"/>
  <c r="T3939" i="1"/>
  <c r="T2848" i="1"/>
  <c r="T3749" i="1"/>
  <c r="T3660" i="1"/>
  <c r="T3286" i="1"/>
  <c r="T4052" i="1"/>
  <c r="T3810" i="1"/>
  <c r="T3460" i="1"/>
  <c r="T3691" i="1"/>
  <c r="T4039" i="1"/>
  <c r="T2894" i="1"/>
  <c r="T537" i="1"/>
  <c r="T3661" i="1"/>
  <c r="T4099" i="1"/>
  <c r="T3461" i="1"/>
  <c r="T3462" i="1"/>
  <c r="T3822" i="1"/>
  <c r="T3153" i="1"/>
  <c r="T2970" i="1"/>
  <c r="T3839" i="1"/>
  <c r="T3823" i="1"/>
  <c r="T3662" i="1"/>
  <c r="T4040" i="1"/>
  <c r="T3463" i="1"/>
  <c r="T1301" i="1"/>
  <c r="T3663" i="1"/>
  <c r="T3924" i="1"/>
  <c r="T3672" i="1"/>
  <c r="T2979" i="1"/>
  <c r="T4088" i="1"/>
  <c r="T3989" i="1"/>
  <c r="T3664" i="1"/>
  <c r="T2910" i="1"/>
  <c r="T3154" i="1"/>
  <c r="T4041" i="1"/>
  <c r="T2895" i="1"/>
  <c r="T3811" i="1"/>
  <c r="T3365" i="1"/>
  <c r="T3986" i="1"/>
  <c r="T2826" i="1"/>
  <c r="T2805" i="1"/>
  <c r="T3155" i="1"/>
  <c r="T3952" i="1"/>
  <c r="T3287" i="1"/>
  <c r="T3338" i="1"/>
  <c r="T3464" i="1"/>
  <c r="T3665" i="1"/>
  <c r="T2801" i="1"/>
  <c r="T3543" i="1"/>
  <c r="T3288" i="1"/>
  <c r="T3157" i="1"/>
  <c r="T2785" i="1"/>
  <c r="T2831" i="1"/>
  <c r="T2896" i="1"/>
  <c r="T3175" i="1"/>
  <c r="T3972" i="1"/>
  <c r="T3544" i="1"/>
  <c r="T4042" i="1"/>
  <c r="T2971" i="1"/>
  <c r="T3289" i="1"/>
  <c r="T2897" i="1"/>
  <c r="T4070" i="1"/>
  <c r="T3987" i="1"/>
  <c r="T3290" i="1"/>
  <c r="T3179" i="1"/>
  <c r="T3291" i="1"/>
  <c r="T2807" i="1"/>
  <c r="T2802" i="1"/>
  <c r="T3812" i="1"/>
  <c r="T4043" i="1"/>
  <c r="T3465" i="1"/>
  <c r="T4044" i="1"/>
  <c r="T2911" i="1"/>
  <c r="T3292" i="1"/>
  <c r="T3813" i="1"/>
  <c r="T3366" i="1"/>
  <c r="T3343" i="1"/>
  <c r="T2898" i="1"/>
  <c r="T2899" i="1"/>
  <c r="T3994" i="1"/>
  <c r="T2803" i="1"/>
  <c r="T2908" i="1"/>
  <c r="T3666" i="1"/>
  <c r="T3339" i="1"/>
  <c r="T2827" i="1"/>
  <c r="T3293" i="1"/>
  <c r="T3371" i="1"/>
  <c r="T3824" i="1"/>
  <c r="T3925" i="1"/>
  <c r="T2804" i="1"/>
  <c r="T3926" i="1"/>
  <c r="T3367" i="1"/>
  <c r="T3483" i="1"/>
  <c r="T3667" i="1"/>
  <c r="T3973" i="1"/>
  <c r="T2828" i="1"/>
  <c r="T4089" i="1"/>
  <c r="T3466" i="1"/>
  <c r="T3467" i="1"/>
  <c r="T3550" i="1"/>
  <c r="T4104" i="1"/>
  <c r="T3368" i="1"/>
  <c r="T3468" i="1"/>
  <c r="T3369" i="1"/>
  <c r="T3927" i="1"/>
  <c r="T2903" i="1"/>
  <c r="T3668" i="1"/>
  <c r="T3294" i="1"/>
  <c r="T3928" i="1"/>
  <c r="T3695" i="1"/>
  <c r="T526" i="1"/>
  <c r="T3545" i="1"/>
  <c r="T3669" i="1"/>
  <c r="T1302" i="1"/>
  <c r="T3370" i="1"/>
  <c r="T2900" i="1"/>
  <c r="T531" i="1"/>
  <c r="T3307" i="1"/>
  <c r="T4072" i="1"/>
  <c r="T3988" i="1"/>
  <c r="T4045" i="1"/>
  <c r="T3929" i="1"/>
  <c r="T3469" i="1"/>
  <c r="T1292" i="1"/>
  <c r="T3295" i="1"/>
  <c r="T3670" i="1"/>
  <c r="T3470" i="1"/>
  <c r="T4046" i="1"/>
  <c r="T4071" i="1"/>
  <c r="T3471" i="1"/>
  <c r="T3546" i="1"/>
  <c r="T3814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264" i="1"/>
  <c r="S3258" i="1"/>
  <c r="S3408" i="1"/>
  <c r="S3188" i="1"/>
  <c r="S3376" i="1"/>
  <c r="S2856" i="1"/>
  <c r="S3717" i="1"/>
  <c r="S2883" i="1"/>
  <c r="S3848" i="1"/>
  <c r="S3816" i="1"/>
  <c r="S3384" i="1"/>
  <c r="S3362" i="1"/>
  <c r="S2850" i="1"/>
  <c r="S3686" i="1"/>
  <c r="S2812" i="1"/>
  <c r="S3619" i="1"/>
  <c r="S3373" i="1"/>
  <c r="S3567" i="1"/>
  <c r="S2833" i="1"/>
  <c r="S4054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676" i="1"/>
  <c r="S3627" i="1"/>
  <c r="S3730" i="1"/>
  <c r="S4023" i="1"/>
  <c r="S3356" i="1"/>
  <c r="S3703" i="1"/>
  <c r="S3377" i="1"/>
  <c r="S3329" i="1"/>
  <c r="S3705" i="1"/>
  <c r="S2817" i="1"/>
  <c r="S4020" i="1"/>
  <c r="S3555" i="1"/>
  <c r="S3895" i="1"/>
  <c r="S2789" i="1"/>
  <c r="S3609" i="1"/>
  <c r="S3330" i="1"/>
  <c r="S3352" i="1"/>
  <c r="S3617" i="1"/>
  <c r="S3562" i="1"/>
  <c r="S3319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850" i="1"/>
  <c r="S3894" i="1"/>
  <c r="S3903" i="1"/>
  <c r="S3166" i="1"/>
  <c r="S3257" i="1"/>
  <c r="S3490" i="1"/>
  <c r="S3897" i="1"/>
  <c r="S3620" i="1"/>
  <c r="S3478" i="1"/>
  <c r="S3436" i="1"/>
  <c r="S3621" i="1"/>
  <c r="S3595" i="1"/>
  <c r="S2869" i="1"/>
  <c r="S4112" i="1"/>
  <c r="S4002" i="1"/>
  <c r="S3966" i="1"/>
  <c r="S2965" i="1"/>
  <c r="S3296" i="1"/>
  <c r="S3218" i="1"/>
  <c r="S3849" i="1"/>
  <c r="S4010" i="1"/>
  <c r="S3453" i="1"/>
  <c r="S2841" i="1"/>
  <c r="S3902" i="1"/>
  <c r="S4065" i="1"/>
  <c r="S3415" i="1"/>
  <c r="S3178" i="1"/>
  <c r="S3322" i="1"/>
  <c r="S3548" i="1"/>
  <c r="S3512" i="1"/>
  <c r="S2907" i="1"/>
  <c r="S3233" i="1"/>
  <c r="S3390" i="1"/>
  <c r="S3734" i="1"/>
  <c r="S4024" i="1"/>
  <c r="S3334" i="1"/>
  <c r="S3993" i="1"/>
  <c r="S2872" i="1"/>
  <c r="S3256" i="1"/>
  <c r="S4087" i="1"/>
  <c r="S3956" i="1"/>
  <c r="S3214" i="1"/>
  <c r="S4108" i="1"/>
  <c r="S3997" i="1"/>
  <c r="S3444" i="1"/>
  <c r="S3594" i="1"/>
  <c r="S3568" i="1"/>
  <c r="S2914" i="1"/>
  <c r="S3516" i="1"/>
  <c r="S3485" i="1"/>
  <c r="S3419" i="1"/>
  <c r="S3503" i="1"/>
  <c r="S3494" i="1"/>
  <c r="S3847" i="1"/>
  <c r="S3704" i="1"/>
  <c r="S4060" i="1"/>
  <c r="S3978" i="1"/>
  <c r="S3569" i="1"/>
  <c r="S3374" i="1"/>
  <c r="S3524" i="1"/>
  <c r="S3852" i="1"/>
  <c r="S3701" i="1"/>
  <c r="S3826" i="1"/>
  <c r="S3990" i="1"/>
  <c r="S2973" i="1"/>
  <c r="S2916" i="1"/>
  <c r="S3570" i="1"/>
  <c r="S1287" i="1"/>
  <c r="S3998" i="1"/>
  <c r="S2917" i="1"/>
  <c r="S3299" i="1"/>
  <c r="S3222" i="1"/>
  <c r="S2905" i="1"/>
  <c r="S3853" i="1"/>
  <c r="S3980" i="1"/>
  <c r="S3397" i="1"/>
  <c r="S1286" i="1"/>
  <c r="S3854" i="1"/>
  <c r="S3571" i="1"/>
  <c r="S3313" i="1"/>
  <c r="S4075" i="1"/>
  <c r="S2835" i="1"/>
  <c r="S534" i="1"/>
  <c r="S3496" i="1"/>
  <c r="S3473" i="1"/>
  <c r="S3223" i="1"/>
  <c r="S3497" i="1"/>
  <c r="S2811" i="1"/>
  <c r="S2790" i="1"/>
  <c r="S3224" i="1"/>
  <c r="S2858" i="1"/>
  <c r="S3398" i="1"/>
  <c r="S3498" i="1"/>
  <c r="S3225" i="1"/>
  <c r="S2791" i="1"/>
  <c r="S524" i="1"/>
  <c r="S3160" i="1"/>
  <c r="S3399" i="1"/>
  <c r="S2847" i="1"/>
  <c r="S2838" i="1"/>
  <c r="S3180" i="1"/>
  <c r="S3954" i="1"/>
  <c r="S2859" i="1"/>
  <c r="S538" i="1"/>
  <c r="S4049" i="1"/>
  <c r="S4093" i="1"/>
  <c r="S3400" i="1"/>
  <c r="S1294" i="1"/>
  <c r="S3401" i="1"/>
  <c r="S3572" i="1"/>
  <c r="S2860" i="1"/>
  <c r="S3181" i="1"/>
  <c r="S3226" i="1"/>
  <c r="S535" i="1"/>
  <c r="S3999" i="1"/>
  <c r="S3402" i="1"/>
  <c r="S2839" i="1"/>
  <c r="S2974" i="1"/>
  <c r="S2861" i="1"/>
  <c r="S3182" i="1"/>
  <c r="S3955" i="1"/>
  <c r="S525" i="1"/>
  <c r="S3227" i="1"/>
  <c r="S3702" i="1"/>
  <c r="S3349" i="1"/>
  <c r="S3161" i="1"/>
  <c r="S3499" i="1"/>
  <c r="S2902" i="1"/>
  <c r="S523" i="1"/>
  <c r="S1295" i="1"/>
  <c r="S3675" i="1"/>
  <c r="S2829" i="1"/>
  <c r="S2862" i="1"/>
  <c r="S1305" i="1"/>
  <c r="S3855" i="1"/>
  <c r="S3674" i="1"/>
  <c r="S3573" i="1"/>
  <c r="S3228" i="1"/>
  <c r="S3981" i="1"/>
  <c r="S3500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242" i="1"/>
  <c r="S3890" i="1"/>
  <c r="S2871" i="1"/>
  <c r="S3302" i="1"/>
  <c r="S3729" i="1"/>
  <c r="S2866" i="1"/>
  <c r="S3230" i="1"/>
  <c r="S3383" i="1"/>
  <c r="S3731" i="1"/>
  <c r="S3177" i="1"/>
  <c r="S3432" i="1"/>
  <c r="S3603" i="1"/>
  <c r="S2920" i="1"/>
  <c r="S3267" i="1"/>
  <c r="S2981" i="1"/>
  <c r="S4110" i="1"/>
  <c r="S3409" i="1"/>
  <c r="S3963" i="1"/>
  <c r="S3297" i="1"/>
  <c r="S3424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2788" i="1"/>
  <c r="S3576" i="1"/>
  <c r="S3856" i="1"/>
  <c r="S3392" i="1"/>
  <c r="S3395" i="1"/>
  <c r="S3577" i="1"/>
  <c r="S2884" i="1"/>
  <c r="S3149" i="1"/>
  <c r="S2918" i="1"/>
  <c r="S3237" i="1"/>
  <c r="S3353" i="1"/>
  <c r="S3229" i="1"/>
  <c r="S3688" i="1"/>
  <c r="S3317" i="1"/>
  <c r="S3604" i="1"/>
  <c r="S3269" i="1"/>
  <c r="S2836" i="1"/>
  <c r="S3515" i="1"/>
  <c r="S3869" i="1"/>
  <c r="S539" i="1"/>
  <c r="S3404" i="1"/>
  <c r="S3443" i="1"/>
  <c r="S2963" i="1"/>
  <c r="S3583" i="1"/>
  <c r="S3162" i="1"/>
  <c r="S3580" i="1"/>
  <c r="S2876" i="1"/>
  <c r="S3479" i="1"/>
  <c r="S3243" i="1"/>
  <c r="S3590" i="1"/>
  <c r="S3491" i="1"/>
  <c r="S3528" i="1"/>
  <c r="S3310" i="1"/>
  <c r="S3842" i="1"/>
  <c r="S4033" i="1"/>
  <c r="S3167" i="1"/>
  <c r="S3511" i="1"/>
  <c r="S3314" i="1"/>
  <c r="S3957" i="1"/>
  <c r="S3429" i="1"/>
  <c r="S2808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62" i="1"/>
  <c r="S2867" i="1"/>
  <c r="S3378" i="1"/>
  <c r="S2783" i="1"/>
  <c r="S3300" i="1"/>
  <c r="S3212" i="1"/>
  <c r="S2852" i="1"/>
  <c r="S1291" i="1"/>
  <c r="S3689" i="1"/>
  <c r="S3260" i="1"/>
  <c r="S2853" i="1"/>
  <c r="S2796" i="1"/>
  <c r="S2832" i="1"/>
  <c r="S3344" i="1"/>
  <c r="S3440" i="1"/>
  <c r="S3411" i="1"/>
  <c r="S1297" i="1"/>
  <c r="S3623" i="1"/>
  <c r="S3865" i="1"/>
  <c r="S3841" i="1"/>
  <c r="S3165" i="1"/>
  <c r="S2793" i="1"/>
  <c r="S3504" i="1"/>
  <c r="S3735" i="1"/>
  <c r="S3851" i="1"/>
  <c r="S3216" i="1"/>
  <c r="S3357" i="1"/>
  <c r="S2815" i="1"/>
  <c r="S2795" i="1"/>
  <c r="S1290" i="1"/>
  <c r="S3438" i="1"/>
  <c r="S3184" i="1"/>
  <c r="S3482" i="1"/>
  <c r="S2912" i="1"/>
  <c r="S2842" i="1"/>
  <c r="S2964" i="1"/>
  <c r="S3728" i="1"/>
  <c r="S2792" i="1"/>
  <c r="S2868" i="1"/>
  <c r="S3518" i="1"/>
  <c r="S2855" i="1"/>
  <c r="S3220" i="1"/>
  <c r="S2786" i="1"/>
  <c r="S3724" i="1"/>
  <c r="S3501" i="1"/>
  <c r="S2794" i="1"/>
  <c r="S2837" i="1"/>
  <c r="S4048" i="1"/>
  <c r="S2840" i="1"/>
  <c r="S3600" i="1"/>
  <c r="S3163" i="1"/>
  <c r="S2787" i="1"/>
  <c r="S3244" i="1"/>
  <c r="S3421" i="1"/>
  <c r="S2843" i="1"/>
  <c r="S3506" i="1"/>
  <c r="S3529" i="1"/>
  <c r="S3326" i="1"/>
  <c r="S3150" i="1"/>
  <c r="S2819" i="1"/>
  <c r="S3551" i="1"/>
  <c r="S2972" i="1"/>
  <c r="S3710" i="1"/>
  <c r="S3699" i="1"/>
  <c r="S2816" i="1"/>
  <c r="S3331" i="1"/>
  <c r="S2810" i="1"/>
  <c r="S3713" i="1"/>
  <c r="S3255" i="1"/>
  <c r="S3245" i="1"/>
  <c r="S3527" i="1"/>
  <c r="S3169" i="1"/>
  <c r="S3615" i="1"/>
  <c r="S3187" i="1"/>
  <c r="S1293" i="1"/>
  <c r="S3979" i="1"/>
  <c r="S3472" i="1"/>
  <c r="S3236" i="1"/>
  <c r="S2820" i="1"/>
  <c r="S3563" i="1"/>
  <c r="S2909" i="1"/>
  <c r="S4011" i="1"/>
  <c r="S3566" i="1"/>
  <c r="S4028" i="1"/>
  <c r="S4084" i="1"/>
  <c r="S3159" i="1"/>
  <c r="S4007" i="1"/>
  <c r="S4003" i="1"/>
  <c r="S3592" i="1"/>
  <c r="S3240" i="1"/>
  <c r="S2879" i="1"/>
  <c r="S3403" i="1"/>
  <c r="S3346" i="1"/>
  <c r="S3359" i="1"/>
  <c r="S2921" i="1"/>
  <c r="S3611" i="1"/>
  <c r="S2813" i="1"/>
  <c r="S3347" i="1"/>
  <c r="S3520" i="1"/>
  <c r="S3934" i="1"/>
  <c r="S3332" i="1"/>
  <c r="S4031" i="1"/>
  <c r="S3176" i="1"/>
  <c r="S3510" i="1"/>
  <c r="S3561" i="1"/>
  <c r="S3578" i="1"/>
  <c r="S3721" i="1"/>
  <c r="S3328" i="1"/>
  <c r="S2863" i="1"/>
  <c r="S3909" i="1"/>
  <c r="S3560" i="1"/>
  <c r="S4034" i="1"/>
  <c r="S3557" i="1"/>
  <c r="S4035" i="1"/>
  <c r="S3417" i="1"/>
  <c r="S3862" i="1"/>
  <c r="S3827" i="1"/>
  <c r="S4064" i="1"/>
  <c r="S2976" i="1"/>
  <c r="S3983" i="1"/>
  <c r="S3519" i="1"/>
  <c r="S3901" i="1"/>
  <c r="S3736" i="1"/>
  <c r="S3259" i="1"/>
  <c r="S3215" i="1"/>
  <c r="S3385" i="1"/>
  <c r="S3247" i="1"/>
  <c r="S3304" i="1"/>
  <c r="S4092" i="1"/>
  <c r="S3508" i="1"/>
  <c r="S2818" i="1"/>
  <c r="S2922" i="1"/>
  <c r="S3342" i="1"/>
  <c r="S3416" i="1"/>
  <c r="S3186" i="1"/>
  <c r="S3896" i="1"/>
  <c r="S3318" i="1"/>
  <c r="S4014" i="1"/>
  <c r="S3727" i="1"/>
  <c r="S3575" i="1"/>
  <c r="S3239" i="1"/>
  <c r="S3820" i="1"/>
  <c r="S3387" i="1"/>
  <c r="S3298" i="1"/>
  <c r="S3246" i="1"/>
  <c r="S3742" i="1"/>
  <c r="S3452" i="1"/>
  <c r="S3586" i="1"/>
  <c r="S3828" i="1"/>
  <c r="S3677" i="1"/>
  <c r="S2877" i="1"/>
  <c r="S3333" i="1"/>
  <c r="S2919" i="1"/>
  <c r="S3231" i="1"/>
  <c r="S3915" i="1"/>
  <c r="S3156" i="1"/>
  <c r="S3434" i="1"/>
  <c r="S3525" i="1"/>
  <c r="S3912" i="1"/>
  <c r="S3970" i="1"/>
  <c r="S3940" i="1"/>
  <c r="S3261" i="1"/>
  <c r="S3716" i="1"/>
  <c r="S4086" i="1"/>
  <c r="S3942" i="1"/>
  <c r="S3685" i="1"/>
  <c r="S3382" i="1"/>
  <c r="S3486" i="1"/>
  <c r="S2982" i="1"/>
  <c r="S2980" i="1"/>
  <c r="S4026" i="1"/>
  <c r="S3613" i="1"/>
  <c r="S3439" i="1"/>
  <c r="S3345" i="1"/>
  <c r="S3394" i="1"/>
  <c r="S3698" i="1"/>
  <c r="S3213" i="1"/>
  <c r="S3690" i="1"/>
  <c r="S3606" i="1"/>
  <c r="S3396" i="1"/>
  <c r="S3817" i="1"/>
  <c r="S2865" i="1"/>
  <c r="S3819" i="1"/>
  <c r="S3910" i="1"/>
  <c r="S4056" i="1"/>
  <c r="S3737" i="1"/>
  <c r="S3991" i="1"/>
  <c r="S3967" i="1"/>
  <c r="S3744" i="1"/>
  <c r="S4085" i="1"/>
  <c r="S3325" i="1"/>
  <c r="S3867" i="1"/>
  <c r="S2904" i="1"/>
  <c r="S3489" i="1"/>
  <c r="S2809" i="1"/>
  <c r="S3692" i="1"/>
  <c r="S4021" i="1"/>
  <c r="S4061" i="1"/>
  <c r="S2906" i="1"/>
  <c r="S3597" i="1"/>
  <c r="S3937" i="1"/>
  <c r="S4019" i="1"/>
  <c r="S3430" i="1"/>
  <c r="S2814" i="1"/>
  <c r="S3487" i="1"/>
  <c r="S4015" i="1"/>
  <c r="S3442" i="1"/>
  <c r="S4105" i="1"/>
  <c r="S3311" i="1"/>
  <c r="S3718" i="1"/>
  <c r="S3354" i="1"/>
  <c r="S3492" i="1"/>
  <c r="S3964" i="1"/>
  <c r="S2882" i="1"/>
  <c r="S3427" i="1"/>
  <c r="S4080" i="1"/>
  <c r="S3183" i="1"/>
  <c r="S1296" i="1"/>
  <c r="S3350" i="1"/>
  <c r="S3835" i="1"/>
  <c r="S3618" i="1"/>
  <c r="S4106" i="1"/>
  <c r="S3591" i="1"/>
  <c r="S3693" i="1"/>
  <c r="S3588" i="1"/>
  <c r="S2915" i="1"/>
  <c r="S2873" i="1"/>
  <c r="S3907" i="1"/>
  <c r="S3250" i="1"/>
  <c r="S3480" i="1"/>
  <c r="S3523" i="1"/>
  <c r="S3733" i="1"/>
  <c r="S3254" i="1"/>
  <c r="S3531" i="1"/>
  <c r="S4094" i="1"/>
  <c r="S3707" i="1"/>
  <c r="S3977" i="1"/>
  <c r="S3696" i="1"/>
  <c r="S3931" i="1"/>
  <c r="S3932" i="1"/>
  <c r="S3579" i="1"/>
  <c r="S3846" i="1"/>
  <c r="S4000" i="1"/>
  <c r="S4013" i="1"/>
  <c r="S3821" i="1"/>
  <c r="S4074" i="1"/>
  <c r="S4008" i="1"/>
  <c r="S2885" i="1"/>
  <c r="S3221" i="1"/>
  <c r="S3507" i="1"/>
  <c r="S3892" i="1"/>
  <c r="S4017" i="1"/>
  <c r="S3965" i="1"/>
  <c r="S4009" i="1"/>
  <c r="S4051" i="1"/>
  <c r="S2875" i="1"/>
  <c r="S3263" i="1"/>
  <c r="S3616" i="1"/>
  <c r="S3324" i="1"/>
  <c r="S3481" i="1"/>
  <c r="S2854" i="1"/>
  <c r="S3435" i="1"/>
  <c r="S4077" i="1"/>
  <c r="S3933" i="1"/>
  <c r="S3626" i="1"/>
  <c r="S3309" i="1"/>
  <c r="S3678" i="1"/>
  <c r="S4081" i="1"/>
  <c r="S4083" i="1"/>
  <c r="S3612" i="1"/>
  <c r="S3582" i="1"/>
  <c r="S3700" i="1"/>
  <c r="S3599" i="1"/>
  <c r="S2857" i="1"/>
  <c r="S3341" i="1"/>
  <c r="S3248" i="1"/>
  <c r="S3505" i="1"/>
  <c r="S3725" i="1"/>
  <c r="S3312" i="1"/>
  <c r="S3554" i="1"/>
  <c r="S3388" i="1"/>
  <c r="S3234" i="1"/>
  <c r="S3859" i="1"/>
  <c r="S3985" i="1"/>
  <c r="S3361" i="1"/>
  <c r="S3836" i="1"/>
  <c r="S4073" i="1"/>
  <c r="S3249" i="1"/>
  <c r="S3380" i="1"/>
  <c r="S3720" i="1"/>
  <c r="S3719" i="1"/>
  <c r="S3602" i="1"/>
  <c r="S3936" i="1"/>
  <c r="S3830" i="1"/>
  <c r="S3335" i="1"/>
  <c r="S3513" i="1"/>
  <c r="S3958" i="1"/>
  <c r="S3526" i="1"/>
  <c r="S3477" i="1"/>
  <c r="S2874" i="1"/>
  <c r="S4107" i="1"/>
  <c r="S3433" i="1"/>
  <c r="S3968" i="1"/>
  <c r="S3829" i="1"/>
  <c r="S3959" i="1"/>
  <c r="S3422" i="1"/>
  <c r="S4032" i="1"/>
  <c r="S3449" i="1"/>
  <c r="S3564" i="1"/>
  <c r="S3363" i="1"/>
  <c r="S3726" i="1"/>
  <c r="S3629" i="1"/>
  <c r="S3680" i="1"/>
  <c r="S4025" i="1"/>
  <c r="S3844" i="1"/>
  <c r="S3320" i="1"/>
  <c r="S2880" i="1"/>
  <c r="S4037" i="1"/>
  <c r="S3414" i="1"/>
  <c r="S3168" i="1"/>
  <c r="S3722" i="1"/>
  <c r="S4012" i="1"/>
  <c r="S3509" i="1"/>
  <c r="S3858" i="1"/>
  <c r="S3904" i="1"/>
  <c r="S4018" i="1"/>
  <c r="S3158" i="1"/>
  <c r="S3614" i="1"/>
  <c r="S4098" i="1"/>
  <c r="S3891" i="1"/>
  <c r="S3530" i="1"/>
  <c r="S4004" i="1"/>
  <c r="S4078" i="1"/>
  <c r="S3860" i="1"/>
  <c r="S3235" i="1"/>
  <c r="S3743" i="1"/>
  <c r="S3565" i="1"/>
  <c r="S4091" i="1"/>
  <c r="S3906" i="1"/>
  <c r="S1289" i="1"/>
  <c r="S3598" i="1"/>
  <c r="S3947" i="1"/>
  <c r="S3521" i="1"/>
  <c r="S3825" i="1"/>
  <c r="S3996" i="1"/>
  <c r="S3217" i="1"/>
  <c r="S3232" i="1"/>
  <c r="S3574" i="1"/>
  <c r="S3585" i="1"/>
  <c r="S528" i="1"/>
  <c r="S4053" i="1"/>
  <c r="S3943" i="1"/>
  <c r="S3405" i="1"/>
  <c r="S3549" i="1"/>
  <c r="S4062" i="1"/>
  <c r="S4047" i="1"/>
  <c r="S3949" i="1"/>
  <c r="S3900" i="1"/>
  <c r="S3608" i="1"/>
  <c r="S3916" i="1"/>
  <c r="S3911" i="1"/>
  <c r="S3303" i="1"/>
  <c r="S3581" i="1"/>
  <c r="S3709" i="1"/>
  <c r="S4057" i="1"/>
  <c r="S3447" i="1"/>
  <c r="S3185" i="1"/>
  <c r="S2881" i="1"/>
  <c r="S4111" i="1"/>
  <c r="S3995" i="1"/>
  <c r="S3833" i="1"/>
  <c r="S4058" i="1"/>
  <c r="S3946" i="1"/>
  <c r="S3840" i="1"/>
  <c r="S3502" i="1"/>
  <c r="S3431" i="1"/>
  <c r="S3406" i="1"/>
  <c r="S3351" i="1"/>
  <c r="S2966" i="1"/>
  <c r="S4016" i="1"/>
  <c r="S4101" i="1"/>
  <c r="S3268" i="1"/>
  <c r="S3306" i="1"/>
  <c r="S3868" i="1"/>
  <c r="S3556" i="1"/>
  <c r="S3420" i="1"/>
  <c r="S3682" i="1"/>
  <c r="S3448" i="1"/>
  <c r="S3899" i="1"/>
  <c r="S3533" i="1"/>
  <c r="S3914" i="1"/>
  <c r="S3948" i="1"/>
  <c r="S4115" i="1"/>
  <c r="S3610" i="1"/>
  <c r="S3360" i="1"/>
  <c r="S3552" i="1"/>
  <c r="S3412" i="1"/>
  <c r="S4063" i="1"/>
  <c r="S3372" i="1"/>
  <c r="S4027" i="1"/>
  <c r="S3984" i="1"/>
  <c r="S3484" i="1"/>
  <c r="S3732" i="1"/>
  <c r="S3410" i="1"/>
  <c r="S3164" i="1"/>
  <c r="S3864" i="1"/>
  <c r="S3558" i="1"/>
  <c r="S3514" i="1"/>
  <c r="S3441" i="1"/>
  <c r="S3975" i="1"/>
  <c r="S3679" i="1"/>
  <c r="S3905" i="1"/>
  <c r="S2870" i="1"/>
  <c r="S3423" i="1"/>
  <c r="S3950" i="1"/>
  <c r="S3488" i="1"/>
  <c r="S3437" i="1"/>
  <c r="S3450" i="1"/>
  <c r="S3348" i="1"/>
  <c r="S3697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1288" i="1"/>
  <c r="S3992" i="1"/>
  <c r="S4059" i="1"/>
  <c r="S4050" i="1"/>
  <c r="S4001" i="1"/>
  <c r="S3683" i="1"/>
  <c r="S3522" i="1"/>
  <c r="S3219" i="1"/>
  <c r="S3251" i="1"/>
  <c r="S3584" i="1"/>
  <c r="S3831" i="1"/>
  <c r="S3451" i="1"/>
  <c r="S4095" i="1"/>
  <c r="S3418" i="1"/>
  <c r="S2975" i="1"/>
  <c r="S4097" i="1"/>
  <c r="S3976" i="1"/>
  <c r="S4006" i="1"/>
  <c r="S3893" i="1"/>
  <c r="S3446" i="1"/>
  <c r="S3944" i="1"/>
  <c r="S3845" i="1"/>
  <c r="S4096" i="1"/>
  <c r="S3393" i="1"/>
  <c r="S3475" i="1"/>
  <c r="S3321" i="1"/>
  <c r="S3323" i="1"/>
  <c r="S4113" i="1"/>
  <c r="S3945" i="1"/>
  <c r="S2845" i="1"/>
  <c r="S3622" i="1"/>
  <c r="S3587" i="1"/>
  <c r="S3413" i="1"/>
  <c r="S3908" i="1"/>
  <c r="S3340" i="1"/>
  <c r="S3375" i="1"/>
  <c r="S3941" i="1"/>
  <c r="S3252" i="1"/>
  <c r="S4079" i="1"/>
  <c r="S3305" i="1"/>
  <c r="S3425" i="1"/>
  <c r="S3391" i="1"/>
  <c r="S3714" i="1"/>
  <c r="S540" i="1"/>
  <c r="S3861" i="1"/>
  <c r="S4066" i="1"/>
  <c r="S3379" i="1"/>
  <c r="S3358" i="1"/>
  <c r="S3445" i="1"/>
  <c r="S3593" i="1"/>
  <c r="S3238" i="1"/>
  <c r="S3559" i="1"/>
  <c r="S4022" i="1"/>
  <c r="S3832" i="1"/>
  <c r="S3426" i="1"/>
  <c r="S3857" i="1"/>
  <c r="S4069" i="1"/>
  <c r="S3493" i="1"/>
  <c r="S3712" i="1"/>
  <c r="S3706" i="1"/>
  <c r="S3607" i="1"/>
  <c r="S3930" i="1"/>
  <c r="S3708" i="1"/>
  <c r="S4029" i="1"/>
  <c r="S2864" i="1"/>
  <c r="S3628" i="1"/>
  <c r="S2878" i="1"/>
  <c r="S3389" i="1"/>
  <c r="S3866" i="1"/>
  <c r="S3355" i="1"/>
  <c r="S3898" i="1"/>
  <c r="S4068" i="1"/>
  <c r="S3407" i="1"/>
  <c r="S3301" i="1"/>
  <c r="S3723" i="1"/>
  <c r="S3315" i="1"/>
  <c r="S3327" i="1"/>
  <c r="S4076" i="1"/>
  <c r="S3495" i="1"/>
  <c r="S3681" i="1"/>
  <c r="S2797" i="1"/>
  <c r="S3265" i="1"/>
  <c r="S3913" i="1"/>
  <c r="S3189" i="1"/>
  <c r="S3938" i="1"/>
  <c r="S3738" i="1"/>
  <c r="S3739" i="1"/>
  <c r="S4102" i="1"/>
  <c r="S3740" i="1"/>
  <c r="S3971" i="1"/>
  <c r="S3741" i="1"/>
  <c r="S3336" i="1"/>
  <c r="S3624" i="1"/>
  <c r="S2798" i="1"/>
  <c r="S3266" i="1"/>
  <c r="S3553" i="1"/>
  <c r="S3834" i="1"/>
  <c r="S4109" i="1"/>
  <c r="S2913" i="1"/>
  <c r="S3532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960" i="1"/>
  <c r="S3671" i="1"/>
  <c r="S3711" i="1"/>
  <c r="S3982" i="1"/>
  <c r="S3589" i="1"/>
  <c r="S3601" i="1"/>
  <c r="S3605" i="1"/>
  <c r="S3953" i="1"/>
  <c r="S3715" i="1"/>
  <c r="S3596" i="1"/>
  <c r="S4030" i="1"/>
  <c r="S3935" i="1"/>
  <c r="S4067" i="1"/>
  <c r="S3386" i="1"/>
  <c r="S3241" i="1"/>
  <c r="S3517" i="1"/>
  <c r="S4090" i="1"/>
  <c r="S3253" i="1"/>
  <c r="S4005" i="1"/>
  <c r="S3316" i="1"/>
  <c r="S3308" i="1"/>
  <c r="S4055" i="1"/>
  <c r="S4100" i="1"/>
  <c r="S4036" i="1"/>
  <c r="S3863" i="1"/>
  <c r="S3843" i="1"/>
  <c r="S3428" i="1"/>
  <c r="S4082" i="1"/>
  <c r="S3969" i="1"/>
  <c r="S3625" i="1"/>
  <c r="S527" i="1"/>
  <c r="S3673" i="1"/>
  <c r="S4114" i="1"/>
  <c r="S2886" i="1"/>
  <c r="S3270" i="1"/>
  <c r="S3271" i="1"/>
  <c r="S2901" i="1"/>
  <c r="S541" i="1"/>
  <c r="S3151" i="1"/>
  <c r="S2851" i="1"/>
  <c r="S2834" i="1"/>
  <c r="S1298" i="1"/>
  <c r="S3917" i="1"/>
  <c r="S3534" i="1"/>
  <c r="S2887" i="1"/>
  <c r="S529" i="1"/>
  <c r="S2849" i="1"/>
  <c r="S3918" i="1"/>
  <c r="S3272" i="1"/>
  <c r="S3273" i="1"/>
  <c r="S4038" i="1"/>
  <c r="S3535" i="1"/>
  <c r="S3170" i="1"/>
  <c r="S3650" i="1"/>
  <c r="S2977" i="1"/>
  <c r="S3171" i="1"/>
  <c r="S3274" i="1"/>
  <c r="S3547" i="1"/>
  <c r="S3651" i="1"/>
  <c r="S3652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653" i="1"/>
  <c r="S2967" i="1"/>
  <c r="S2821" i="1"/>
  <c r="S3951" i="1"/>
  <c r="S3919" i="1"/>
  <c r="S536" i="1"/>
  <c r="S2822" i="1"/>
  <c r="S3920" i="1"/>
  <c r="S3694" i="1"/>
  <c r="S3536" i="1"/>
  <c r="S3537" i="1"/>
  <c r="S2888" i="1"/>
  <c r="S3538" i="1"/>
  <c r="S3454" i="1"/>
  <c r="S3455" i="1"/>
  <c r="S3745" i="1"/>
  <c r="S2889" i="1"/>
  <c r="S3746" i="1"/>
  <c r="S3747" i="1"/>
  <c r="S3921" i="1"/>
  <c r="S3961" i="1"/>
  <c r="S532" i="1"/>
  <c r="S3172" i="1"/>
  <c r="S2968" i="1"/>
  <c r="S2823" i="1"/>
  <c r="S2890" i="1"/>
  <c r="S3539" i="1"/>
  <c r="S3748" i="1"/>
  <c r="S3654" i="1"/>
  <c r="S3364" i="1"/>
  <c r="S533" i="1"/>
  <c r="S3275" i="1"/>
  <c r="S3540" i="1"/>
  <c r="S3456" i="1"/>
  <c r="S3962" i="1"/>
  <c r="S2846" i="1"/>
  <c r="S2824" i="1"/>
  <c r="S4103" i="1"/>
  <c r="S3276" i="1"/>
  <c r="S3541" i="1"/>
  <c r="S3277" i="1"/>
  <c r="S2799" i="1"/>
  <c r="S2891" i="1"/>
  <c r="S2969" i="1"/>
  <c r="S2844" i="1"/>
  <c r="S3152" i="1"/>
  <c r="S3278" i="1"/>
  <c r="S3457" i="1"/>
  <c r="S2800" i="1"/>
  <c r="S3474" i="1"/>
  <c r="S3381" i="1"/>
  <c r="S3279" i="1"/>
  <c r="S3280" i="1"/>
  <c r="S3210" i="1"/>
  <c r="S3837" i="1"/>
  <c r="S3281" i="1"/>
  <c r="S3282" i="1"/>
  <c r="S3655" i="1"/>
  <c r="S3173" i="1"/>
  <c r="S3458" i="1"/>
  <c r="S1299" i="1"/>
  <c r="S2892" i="1"/>
  <c r="S3337" i="1"/>
  <c r="S522" i="1"/>
  <c r="S1304" i="1"/>
  <c r="S2806" i="1"/>
  <c r="S2784" i="1"/>
  <c r="S3684" i="1"/>
  <c r="S3211" i="1"/>
  <c r="S1303" i="1"/>
  <c r="S3656" i="1"/>
  <c r="S3838" i="1"/>
  <c r="S3459" i="1"/>
  <c r="S3283" i="1"/>
  <c r="S3815" i="1"/>
  <c r="S2893" i="1"/>
  <c r="S3657" i="1"/>
  <c r="S3658" i="1"/>
  <c r="S2978" i="1"/>
  <c r="S3687" i="1"/>
  <c r="S3284" i="1"/>
  <c r="S3476" i="1"/>
  <c r="S2825" i="1"/>
  <c r="S2830" i="1"/>
  <c r="S3922" i="1"/>
  <c r="S3285" i="1"/>
  <c r="S3923" i="1"/>
  <c r="S3974" i="1"/>
  <c r="S3818" i="1"/>
  <c r="S530" i="1"/>
  <c r="S3659" i="1"/>
  <c r="S3174" i="1"/>
  <c r="S3542" i="1"/>
  <c r="S1300" i="1"/>
  <c r="S3939" i="1"/>
  <c r="S2848" i="1"/>
  <c r="S3749" i="1"/>
  <c r="S3660" i="1"/>
  <c r="S3286" i="1"/>
  <c r="S4052" i="1"/>
  <c r="S3810" i="1"/>
  <c r="S3460" i="1"/>
  <c r="S3691" i="1"/>
  <c r="S4039" i="1"/>
  <c r="S2894" i="1"/>
  <c r="S537" i="1"/>
  <c r="S3661" i="1"/>
  <c r="S4099" i="1"/>
  <c r="S3461" i="1"/>
  <c r="S3462" i="1"/>
  <c r="S3822" i="1"/>
  <c r="S3153" i="1"/>
  <c r="S2970" i="1"/>
  <c r="S3839" i="1"/>
  <c r="S3823" i="1"/>
  <c r="S3662" i="1"/>
  <c r="S4040" i="1"/>
  <c r="S3463" i="1"/>
  <c r="S1301" i="1"/>
  <c r="S3663" i="1"/>
  <c r="S3924" i="1"/>
  <c r="S3672" i="1"/>
  <c r="S2979" i="1"/>
  <c r="S4088" i="1"/>
  <c r="S3989" i="1"/>
  <c r="S3664" i="1"/>
  <c r="S2910" i="1"/>
  <c r="S3154" i="1"/>
  <c r="S4041" i="1"/>
  <c r="S2895" i="1"/>
  <c r="S3811" i="1"/>
  <c r="S3365" i="1"/>
  <c r="S3986" i="1"/>
  <c r="S2826" i="1"/>
  <c r="S2805" i="1"/>
  <c r="S3155" i="1"/>
  <c r="S3952" i="1"/>
  <c r="S3287" i="1"/>
  <c r="S3338" i="1"/>
  <c r="S3464" i="1"/>
  <c r="S3665" i="1"/>
  <c r="S2801" i="1"/>
  <c r="S3543" i="1"/>
  <c r="S3288" i="1"/>
  <c r="S3157" i="1"/>
  <c r="S2785" i="1"/>
  <c r="S2831" i="1"/>
  <c r="S2896" i="1"/>
  <c r="S3175" i="1"/>
  <c r="S3972" i="1"/>
  <c r="S3544" i="1"/>
  <c r="S4042" i="1"/>
  <c r="S2971" i="1"/>
  <c r="S3289" i="1"/>
  <c r="S2897" i="1"/>
  <c r="S4070" i="1"/>
  <c r="S3987" i="1"/>
  <c r="S3290" i="1"/>
  <c r="S3179" i="1"/>
  <c r="S3291" i="1"/>
  <c r="S2807" i="1"/>
  <c r="S2802" i="1"/>
  <c r="S3812" i="1"/>
  <c r="S4043" i="1"/>
  <c r="S3465" i="1"/>
  <c r="S4044" i="1"/>
  <c r="S2911" i="1"/>
  <c r="S3292" i="1"/>
  <c r="S3813" i="1"/>
  <c r="S3366" i="1"/>
  <c r="S3343" i="1"/>
  <c r="S2898" i="1"/>
  <c r="S2899" i="1"/>
  <c r="S3994" i="1"/>
  <c r="S2803" i="1"/>
  <c r="S2908" i="1"/>
  <c r="S3666" i="1"/>
  <c r="S3339" i="1"/>
  <c r="S2827" i="1"/>
  <c r="S3293" i="1"/>
  <c r="S3371" i="1"/>
  <c r="S3824" i="1"/>
  <c r="S3925" i="1"/>
  <c r="S2804" i="1"/>
  <c r="S3926" i="1"/>
  <c r="S3367" i="1"/>
  <c r="S3483" i="1"/>
  <c r="S3667" i="1"/>
  <c r="S3973" i="1"/>
  <c r="S2828" i="1"/>
  <c r="S4089" i="1"/>
  <c r="S3466" i="1"/>
  <c r="S3467" i="1"/>
  <c r="S3550" i="1"/>
  <c r="S4104" i="1"/>
  <c r="S3368" i="1"/>
  <c r="S3468" i="1"/>
  <c r="S3369" i="1"/>
  <c r="S3927" i="1"/>
  <c r="S2903" i="1"/>
  <c r="S3668" i="1"/>
  <c r="S3294" i="1"/>
  <c r="S3928" i="1"/>
  <c r="S3695" i="1"/>
  <c r="S526" i="1"/>
  <c r="S3545" i="1"/>
  <c r="S3669" i="1"/>
  <c r="S1302" i="1"/>
  <c r="S3370" i="1"/>
  <c r="S2900" i="1"/>
  <c r="S531" i="1"/>
  <c r="S3307" i="1"/>
  <c r="S4072" i="1"/>
  <c r="S3988" i="1"/>
  <c r="S4045" i="1"/>
  <c r="S3929" i="1"/>
  <c r="S3469" i="1"/>
  <c r="S1292" i="1"/>
  <c r="S3295" i="1"/>
  <c r="S3670" i="1"/>
  <c r="S3470" i="1"/>
  <c r="S4046" i="1"/>
  <c r="S4071" i="1"/>
  <c r="S3471" i="1"/>
  <c r="S3546" i="1"/>
  <c r="S3814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264" i="1"/>
  <c r="O3258" i="1"/>
  <c r="O3408" i="1"/>
  <c r="O3188" i="1"/>
  <c r="O3376" i="1"/>
  <c r="O2856" i="1"/>
  <c r="O3717" i="1"/>
  <c r="O2883" i="1"/>
  <c r="O3848" i="1"/>
  <c r="O3816" i="1"/>
  <c r="O3384" i="1"/>
  <c r="O3362" i="1"/>
  <c r="O2850" i="1"/>
  <c r="O3686" i="1"/>
  <c r="O2812" i="1"/>
  <c r="O3619" i="1"/>
  <c r="O3373" i="1"/>
  <c r="O3567" i="1"/>
  <c r="O2833" i="1"/>
  <c r="O4054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676" i="1"/>
  <c r="O3627" i="1"/>
  <c r="O3730" i="1"/>
  <c r="O4023" i="1"/>
  <c r="O3356" i="1"/>
  <c r="O3703" i="1"/>
  <c r="O3377" i="1"/>
  <c r="O3329" i="1"/>
  <c r="O3705" i="1"/>
  <c r="O2817" i="1"/>
  <c r="O4020" i="1"/>
  <c r="O3555" i="1"/>
  <c r="O3895" i="1"/>
  <c r="O2789" i="1"/>
  <c r="O3609" i="1"/>
  <c r="O3330" i="1"/>
  <c r="O3352" i="1"/>
  <c r="O3617" i="1"/>
  <c r="O3562" i="1"/>
  <c r="O3319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850" i="1"/>
  <c r="O3894" i="1"/>
  <c r="O3903" i="1"/>
  <c r="O3166" i="1"/>
  <c r="O3257" i="1"/>
  <c r="O3490" i="1"/>
  <c r="O3897" i="1"/>
  <c r="O3620" i="1"/>
  <c r="O3478" i="1"/>
  <c r="O3436" i="1"/>
  <c r="O3621" i="1"/>
  <c r="O3595" i="1"/>
  <c r="O2869" i="1"/>
  <c r="O4112" i="1"/>
  <c r="O4002" i="1"/>
  <c r="O3966" i="1"/>
  <c r="O2965" i="1"/>
  <c r="O3296" i="1"/>
  <c r="O3218" i="1"/>
  <c r="O3849" i="1"/>
  <c r="O4010" i="1"/>
  <c r="O3453" i="1"/>
  <c r="O2841" i="1"/>
  <c r="O3902" i="1"/>
  <c r="O4065" i="1"/>
  <c r="O3415" i="1"/>
  <c r="O3178" i="1"/>
  <c r="O3322" i="1"/>
  <c r="O3548" i="1"/>
  <c r="O3512" i="1"/>
  <c r="O2907" i="1"/>
  <c r="O3233" i="1"/>
  <c r="O3390" i="1"/>
  <c r="O3734" i="1"/>
  <c r="O4024" i="1"/>
  <c r="O3334" i="1"/>
  <c r="O3993" i="1"/>
  <c r="O2872" i="1"/>
  <c r="O3256" i="1"/>
  <c r="O4087" i="1"/>
  <c r="O3956" i="1"/>
  <c r="O3214" i="1"/>
  <c r="O4108" i="1"/>
  <c r="O3997" i="1"/>
  <c r="O3444" i="1"/>
  <c r="O3594" i="1"/>
  <c r="O3568" i="1"/>
  <c r="O2914" i="1"/>
  <c r="O3516" i="1"/>
  <c r="O3485" i="1"/>
  <c r="O3419" i="1"/>
  <c r="O3503" i="1"/>
  <c r="O3494" i="1"/>
  <c r="O3847" i="1"/>
  <c r="O3704" i="1"/>
  <c r="O4060" i="1"/>
  <c r="O3978" i="1"/>
  <c r="O3569" i="1"/>
  <c r="O3374" i="1"/>
  <c r="O3524" i="1"/>
  <c r="O3852" i="1"/>
  <c r="O3701" i="1"/>
  <c r="O3826" i="1"/>
  <c r="O3990" i="1"/>
  <c r="O2973" i="1"/>
  <c r="O2916" i="1"/>
  <c r="O3570" i="1"/>
  <c r="O1287" i="1"/>
  <c r="O3998" i="1"/>
  <c r="O2917" i="1"/>
  <c r="O3299" i="1"/>
  <c r="O3222" i="1"/>
  <c r="O2905" i="1"/>
  <c r="O3853" i="1"/>
  <c r="O3980" i="1"/>
  <c r="O3397" i="1"/>
  <c r="O1286" i="1"/>
  <c r="O3854" i="1"/>
  <c r="O3571" i="1"/>
  <c r="O3313" i="1"/>
  <c r="O4075" i="1"/>
  <c r="O2835" i="1"/>
  <c r="O534" i="1"/>
  <c r="O3496" i="1"/>
  <c r="O3473" i="1"/>
  <c r="O3223" i="1"/>
  <c r="O3497" i="1"/>
  <c r="O2811" i="1"/>
  <c r="O2790" i="1"/>
  <c r="O3224" i="1"/>
  <c r="O2858" i="1"/>
  <c r="O3398" i="1"/>
  <c r="O3498" i="1"/>
  <c r="O3225" i="1"/>
  <c r="O2791" i="1"/>
  <c r="O524" i="1"/>
  <c r="O3160" i="1"/>
  <c r="O3399" i="1"/>
  <c r="O2847" i="1"/>
  <c r="O2838" i="1"/>
  <c r="O3180" i="1"/>
  <c r="O3954" i="1"/>
  <c r="O2859" i="1"/>
  <c r="O538" i="1"/>
  <c r="O4049" i="1"/>
  <c r="O4093" i="1"/>
  <c r="O3400" i="1"/>
  <c r="O1294" i="1"/>
  <c r="O3401" i="1"/>
  <c r="O3572" i="1"/>
  <c r="O2860" i="1"/>
  <c r="O3181" i="1"/>
  <c r="O3226" i="1"/>
  <c r="O535" i="1"/>
  <c r="O3999" i="1"/>
  <c r="O3402" i="1"/>
  <c r="O2839" i="1"/>
  <c r="O2974" i="1"/>
  <c r="O2861" i="1"/>
  <c r="O3182" i="1"/>
  <c r="O3955" i="1"/>
  <c r="O525" i="1"/>
  <c r="O3227" i="1"/>
  <c r="O3702" i="1"/>
  <c r="O3349" i="1"/>
  <c r="O3161" i="1"/>
  <c r="O3499" i="1"/>
  <c r="O2902" i="1"/>
  <c r="O523" i="1"/>
  <c r="O1295" i="1"/>
  <c r="O3675" i="1"/>
  <c r="O2829" i="1"/>
  <c r="O2862" i="1"/>
  <c r="O1305" i="1"/>
  <c r="O3855" i="1"/>
  <c r="O3674" i="1"/>
  <c r="O3573" i="1"/>
  <c r="O3228" i="1"/>
  <c r="O3981" i="1"/>
  <c r="O3500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242" i="1"/>
  <c r="O3890" i="1"/>
  <c r="O2871" i="1"/>
  <c r="O3302" i="1"/>
  <c r="O3729" i="1"/>
  <c r="O2866" i="1"/>
  <c r="O3230" i="1"/>
  <c r="O3383" i="1"/>
  <c r="O3731" i="1"/>
  <c r="O3177" i="1"/>
  <c r="O3432" i="1"/>
  <c r="O3603" i="1"/>
  <c r="O2920" i="1"/>
  <c r="O3267" i="1"/>
  <c r="O2981" i="1"/>
  <c r="O4110" i="1"/>
  <c r="O3409" i="1"/>
  <c r="O3963" i="1"/>
  <c r="O3297" i="1"/>
  <c r="O3424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2788" i="1"/>
  <c r="O3576" i="1"/>
  <c r="O3856" i="1"/>
  <c r="O3392" i="1"/>
  <c r="O3395" i="1"/>
  <c r="O3577" i="1"/>
  <c r="O2884" i="1"/>
  <c r="O3149" i="1"/>
  <c r="O2918" i="1"/>
  <c r="O3237" i="1"/>
  <c r="O3353" i="1"/>
  <c r="O3229" i="1"/>
  <c r="O3688" i="1"/>
  <c r="O3317" i="1"/>
  <c r="O3604" i="1"/>
  <c r="O3269" i="1"/>
  <c r="O2836" i="1"/>
  <c r="O3515" i="1"/>
  <c r="O3869" i="1"/>
  <c r="O539" i="1"/>
  <c r="O3404" i="1"/>
  <c r="O3443" i="1"/>
  <c r="O2963" i="1"/>
  <c r="O3583" i="1"/>
  <c r="O3162" i="1"/>
  <c r="O3580" i="1"/>
  <c r="O2876" i="1"/>
  <c r="O3479" i="1"/>
  <c r="O3243" i="1"/>
  <c r="O3590" i="1"/>
  <c r="O3491" i="1"/>
  <c r="O3528" i="1"/>
  <c r="O3310" i="1"/>
  <c r="O3842" i="1"/>
  <c r="O4033" i="1"/>
  <c r="O3167" i="1"/>
  <c r="O3511" i="1"/>
  <c r="O3314" i="1"/>
  <c r="O3957" i="1"/>
  <c r="O3429" i="1"/>
  <c r="O2808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62" i="1"/>
  <c r="O2867" i="1"/>
  <c r="O3378" i="1"/>
  <c r="O2783" i="1"/>
  <c r="O3300" i="1"/>
  <c r="O3212" i="1"/>
  <c r="O2852" i="1"/>
  <c r="O1291" i="1"/>
  <c r="O3689" i="1"/>
  <c r="O3260" i="1"/>
  <c r="O2853" i="1"/>
  <c r="O2796" i="1"/>
  <c r="O2832" i="1"/>
  <c r="O3344" i="1"/>
  <c r="O3440" i="1"/>
  <c r="O3411" i="1"/>
  <c r="O1297" i="1"/>
  <c r="O3623" i="1"/>
  <c r="O3865" i="1"/>
  <c r="O3841" i="1"/>
  <c r="O3165" i="1"/>
  <c r="O2793" i="1"/>
  <c r="O3504" i="1"/>
  <c r="O3735" i="1"/>
  <c r="O3851" i="1"/>
  <c r="O3216" i="1"/>
  <c r="O3357" i="1"/>
  <c r="O2815" i="1"/>
  <c r="O2795" i="1"/>
  <c r="O1290" i="1"/>
  <c r="O3438" i="1"/>
  <c r="O3184" i="1"/>
  <c r="O3482" i="1"/>
  <c r="O2912" i="1"/>
  <c r="O2842" i="1"/>
  <c r="O2964" i="1"/>
  <c r="O3728" i="1"/>
  <c r="O2792" i="1"/>
  <c r="O2868" i="1"/>
  <c r="O3518" i="1"/>
  <c r="O2855" i="1"/>
  <c r="O3220" i="1"/>
  <c r="O2786" i="1"/>
  <c r="O3724" i="1"/>
  <c r="O3501" i="1"/>
  <c r="O2794" i="1"/>
  <c r="O2837" i="1"/>
  <c r="O4048" i="1"/>
  <c r="O2840" i="1"/>
  <c r="O3600" i="1"/>
  <c r="O3163" i="1"/>
  <c r="O2787" i="1"/>
  <c r="O3244" i="1"/>
  <c r="O3421" i="1"/>
  <c r="O2843" i="1"/>
  <c r="O3506" i="1"/>
  <c r="O3529" i="1"/>
  <c r="O3326" i="1"/>
  <c r="O3150" i="1"/>
  <c r="O2819" i="1"/>
  <c r="O3551" i="1"/>
  <c r="O2972" i="1"/>
  <c r="O3710" i="1"/>
  <c r="O3699" i="1"/>
  <c r="O2816" i="1"/>
  <c r="O3331" i="1"/>
  <c r="O2810" i="1"/>
  <c r="O3713" i="1"/>
  <c r="O3255" i="1"/>
  <c r="O3245" i="1"/>
  <c r="O3527" i="1"/>
  <c r="O3169" i="1"/>
  <c r="O3615" i="1"/>
  <c r="O3187" i="1"/>
  <c r="O1293" i="1"/>
  <c r="O3979" i="1"/>
  <c r="O3472" i="1"/>
  <c r="O3236" i="1"/>
  <c r="O2820" i="1"/>
  <c r="O3563" i="1"/>
  <c r="O2909" i="1"/>
  <c r="O4011" i="1"/>
  <c r="O3566" i="1"/>
  <c r="O4028" i="1"/>
  <c r="O4084" i="1"/>
  <c r="O3159" i="1"/>
  <c r="O4007" i="1"/>
  <c r="O4003" i="1"/>
  <c r="O3592" i="1"/>
  <c r="O3240" i="1"/>
  <c r="O2879" i="1"/>
  <c r="O3403" i="1"/>
  <c r="O3346" i="1"/>
  <c r="O3359" i="1"/>
  <c r="O2921" i="1"/>
  <c r="O3611" i="1"/>
  <c r="O2813" i="1"/>
  <c r="O3347" i="1"/>
  <c r="O3520" i="1"/>
  <c r="O3934" i="1"/>
  <c r="O3332" i="1"/>
  <c r="O4031" i="1"/>
  <c r="O3176" i="1"/>
  <c r="O3510" i="1"/>
  <c r="O3561" i="1"/>
  <c r="O3578" i="1"/>
  <c r="O3721" i="1"/>
  <c r="O3328" i="1"/>
  <c r="O2863" i="1"/>
  <c r="O3909" i="1"/>
  <c r="O3560" i="1"/>
  <c r="O4034" i="1"/>
  <c r="O3557" i="1"/>
  <c r="O4035" i="1"/>
  <c r="O3417" i="1"/>
  <c r="O3862" i="1"/>
  <c r="O3827" i="1"/>
  <c r="O4064" i="1"/>
  <c r="O2976" i="1"/>
  <c r="O3983" i="1"/>
  <c r="O3519" i="1"/>
  <c r="O3901" i="1"/>
  <c r="O3736" i="1"/>
  <c r="O3259" i="1"/>
  <c r="O3215" i="1"/>
  <c r="O3385" i="1"/>
  <c r="O3247" i="1"/>
  <c r="O3304" i="1"/>
  <c r="O4092" i="1"/>
  <c r="O3508" i="1"/>
  <c r="O2818" i="1"/>
  <c r="O2922" i="1"/>
  <c r="O3342" i="1"/>
  <c r="O3416" i="1"/>
  <c r="O3186" i="1"/>
  <c r="O3896" i="1"/>
  <c r="O3318" i="1"/>
  <c r="O4014" i="1"/>
  <c r="O3727" i="1"/>
  <c r="O3575" i="1"/>
  <c r="O3239" i="1"/>
  <c r="O3820" i="1"/>
  <c r="O3387" i="1"/>
  <c r="O3298" i="1"/>
  <c r="O3246" i="1"/>
  <c r="O3742" i="1"/>
  <c r="O3452" i="1"/>
  <c r="O3586" i="1"/>
  <c r="O3828" i="1"/>
  <c r="O3677" i="1"/>
  <c r="O2877" i="1"/>
  <c r="O3333" i="1"/>
  <c r="O2919" i="1"/>
  <c r="O3231" i="1"/>
  <c r="O3915" i="1"/>
  <c r="O3156" i="1"/>
  <c r="O3434" i="1"/>
  <c r="O3525" i="1"/>
  <c r="O3912" i="1"/>
  <c r="O3970" i="1"/>
  <c r="O3940" i="1"/>
  <c r="O3261" i="1"/>
  <c r="O3716" i="1"/>
  <c r="O4086" i="1"/>
  <c r="O3942" i="1"/>
  <c r="O3685" i="1"/>
  <c r="O3382" i="1"/>
  <c r="O3486" i="1"/>
  <c r="O2982" i="1"/>
  <c r="O2980" i="1"/>
  <c r="O4026" i="1"/>
  <c r="O3613" i="1"/>
  <c r="O3439" i="1"/>
  <c r="O3345" i="1"/>
  <c r="O3394" i="1"/>
  <c r="O3698" i="1"/>
  <c r="O3213" i="1"/>
  <c r="O3690" i="1"/>
  <c r="O3606" i="1"/>
  <c r="O3396" i="1"/>
  <c r="O3817" i="1"/>
  <c r="O2865" i="1"/>
  <c r="O3819" i="1"/>
  <c r="O3910" i="1"/>
  <c r="O4056" i="1"/>
  <c r="O3737" i="1"/>
  <c r="O3991" i="1"/>
  <c r="O3967" i="1"/>
  <c r="O3744" i="1"/>
  <c r="O4085" i="1"/>
  <c r="O3325" i="1"/>
  <c r="O3867" i="1"/>
  <c r="O2904" i="1"/>
  <c r="O3489" i="1"/>
  <c r="O2809" i="1"/>
  <c r="O3692" i="1"/>
  <c r="O4021" i="1"/>
  <c r="O4061" i="1"/>
  <c r="O2906" i="1"/>
  <c r="O3597" i="1"/>
  <c r="O3937" i="1"/>
  <c r="O4019" i="1"/>
  <c r="O3430" i="1"/>
  <c r="O2814" i="1"/>
  <c r="O3487" i="1"/>
  <c r="O4015" i="1"/>
  <c r="O3442" i="1"/>
  <c r="O4105" i="1"/>
  <c r="O3311" i="1"/>
  <c r="O3718" i="1"/>
  <c r="O3354" i="1"/>
  <c r="O3492" i="1"/>
  <c r="O3964" i="1"/>
  <c r="O2882" i="1"/>
  <c r="O3427" i="1"/>
  <c r="O4080" i="1"/>
  <c r="O3183" i="1"/>
  <c r="O1296" i="1"/>
  <c r="O3350" i="1"/>
  <c r="O3835" i="1"/>
  <c r="O3618" i="1"/>
  <c r="O4106" i="1"/>
  <c r="O3591" i="1"/>
  <c r="O3693" i="1"/>
  <c r="O3588" i="1"/>
  <c r="O2915" i="1"/>
  <c r="O2873" i="1"/>
  <c r="O3907" i="1"/>
  <c r="O3250" i="1"/>
  <c r="O3480" i="1"/>
  <c r="O3523" i="1"/>
  <c r="O3733" i="1"/>
  <c r="O3254" i="1"/>
  <c r="O3531" i="1"/>
  <c r="O4094" i="1"/>
  <c r="O3707" i="1"/>
  <c r="O3977" i="1"/>
  <c r="O3696" i="1"/>
  <c r="O3931" i="1"/>
  <c r="O3932" i="1"/>
  <c r="O3579" i="1"/>
  <c r="O3846" i="1"/>
  <c r="O4000" i="1"/>
  <c r="O4013" i="1"/>
  <c r="O3821" i="1"/>
  <c r="O4074" i="1"/>
  <c r="O4008" i="1"/>
  <c r="O2885" i="1"/>
  <c r="O3221" i="1"/>
  <c r="O3507" i="1"/>
  <c r="O3892" i="1"/>
  <c r="O4017" i="1"/>
  <c r="O3965" i="1"/>
  <c r="O4009" i="1"/>
  <c r="O4051" i="1"/>
  <c r="O2875" i="1"/>
  <c r="O3263" i="1"/>
  <c r="O3616" i="1"/>
  <c r="O3324" i="1"/>
  <c r="O3481" i="1"/>
  <c r="O2854" i="1"/>
  <c r="O3435" i="1"/>
  <c r="O4077" i="1"/>
  <c r="O3933" i="1"/>
  <c r="O3626" i="1"/>
  <c r="O3309" i="1"/>
  <c r="O3678" i="1"/>
  <c r="O4081" i="1"/>
  <c r="O4083" i="1"/>
  <c r="O3612" i="1"/>
  <c r="O3582" i="1"/>
  <c r="O3700" i="1"/>
  <c r="O3599" i="1"/>
  <c r="O2857" i="1"/>
  <c r="O3341" i="1"/>
  <c r="O3248" i="1"/>
  <c r="O3505" i="1"/>
  <c r="O3725" i="1"/>
  <c r="O3312" i="1"/>
  <c r="O3554" i="1"/>
  <c r="O3388" i="1"/>
  <c r="O3234" i="1"/>
  <c r="O3859" i="1"/>
  <c r="O3985" i="1"/>
  <c r="O3361" i="1"/>
  <c r="O3836" i="1"/>
  <c r="O4073" i="1"/>
  <c r="O3249" i="1"/>
  <c r="O3380" i="1"/>
  <c r="O3720" i="1"/>
  <c r="O3719" i="1"/>
  <c r="O3602" i="1"/>
  <c r="O3936" i="1"/>
  <c r="O3830" i="1"/>
  <c r="O3335" i="1"/>
  <c r="O3513" i="1"/>
  <c r="O3958" i="1"/>
  <c r="O3526" i="1"/>
  <c r="O3477" i="1"/>
  <c r="O2874" i="1"/>
  <c r="O4107" i="1"/>
  <c r="O3433" i="1"/>
  <c r="O3968" i="1"/>
  <c r="O3829" i="1"/>
  <c r="O3959" i="1"/>
  <c r="O3422" i="1"/>
  <c r="O4032" i="1"/>
  <c r="O3449" i="1"/>
  <c r="O3564" i="1"/>
  <c r="O3363" i="1"/>
  <c r="O3726" i="1"/>
  <c r="O3629" i="1"/>
  <c r="O3680" i="1"/>
  <c r="O4025" i="1"/>
  <c r="O3844" i="1"/>
  <c r="O3320" i="1"/>
  <c r="O2880" i="1"/>
  <c r="O4037" i="1"/>
  <c r="O3414" i="1"/>
  <c r="O3168" i="1"/>
  <c r="O3722" i="1"/>
  <c r="O4012" i="1"/>
  <c r="O3509" i="1"/>
  <c r="O3858" i="1"/>
  <c r="O3904" i="1"/>
  <c r="O4018" i="1"/>
  <c r="O3158" i="1"/>
  <c r="O3614" i="1"/>
  <c r="O4098" i="1"/>
  <c r="O3891" i="1"/>
  <c r="O3530" i="1"/>
  <c r="O4004" i="1"/>
  <c r="O4078" i="1"/>
  <c r="O3860" i="1"/>
  <c r="O3235" i="1"/>
  <c r="O3743" i="1"/>
  <c r="O3565" i="1"/>
  <c r="O4091" i="1"/>
  <c r="O3906" i="1"/>
  <c r="O1289" i="1"/>
  <c r="O3598" i="1"/>
  <c r="O3947" i="1"/>
  <c r="O3521" i="1"/>
  <c r="O3825" i="1"/>
  <c r="O3996" i="1"/>
  <c r="O3217" i="1"/>
  <c r="O3232" i="1"/>
  <c r="O3574" i="1"/>
  <c r="O3585" i="1"/>
  <c r="O528" i="1"/>
  <c r="O4053" i="1"/>
  <c r="O3943" i="1"/>
  <c r="O3405" i="1"/>
  <c r="O3549" i="1"/>
  <c r="O4062" i="1"/>
  <c r="O4047" i="1"/>
  <c r="O3949" i="1"/>
  <c r="O3900" i="1"/>
  <c r="O3608" i="1"/>
  <c r="O3916" i="1"/>
  <c r="O3911" i="1"/>
  <c r="O3303" i="1"/>
  <c r="O3581" i="1"/>
  <c r="O3709" i="1"/>
  <c r="O4057" i="1"/>
  <c r="O3447" i="1"/>
  <c r="O3185" i="1"/>
  <c r="O2881" i="1"/>
  <c r="O4111" i="1"/>
  <c r="O3995" i="1"/>
  <c r="O3833" i="1"/>
  <c r="O4058" i="1"/>
  <c r="O3946" i="1"/>
  <c r="O3840" i="1"/>
  <c r="O3502" i="1"/>
  <c r="O3431" i="1"/>
  <c r="O3406" i="1"/>
  <c r="O3351" i="1"/>
  <c r="O2966" i="1"/>
  <c r="O4016" i="1"/>
  <c r="O4101" i="1"/>
  <c r="O3268" i="1"/>
  <c r="O3306" i="1"/>
  <c r="O3868" i="1"/>
  <c r="O3556" i="1"/>
  <c r="O3420" i="1"/>
  <c r="O3682" i="1"/>
  <c r="O3448" i="1"/>
  <c r="O3899" i="1"/>
  <c r="O3533" i="1"/>
  <c r="O3914" i="1"/>
  <c r="O3948" i="1"/>
  <c r="O4115" i="1"/>
  <c r="O3610" i="1"/>
  <c r="O3360" i="1"/>
  <c r="O3552" i="1"/>
  <c r="O3412" i="1"/>
  <c r="O4063" i="1"/>
  <c r="O3372" i="1"/>
  <c r="O4027" i="1"/>
  <c r="O3984" i="1"/>
  <c r="O3484" i="1"/>
  <c r="O3732" i="1"/>
  <c r="O3410" i="1"/>
  <c r="O3164" i="1"/>
  <c r="O3864" i="1"/>
  <c r="O3558" i="1"/>
  <c r="O3514" i="1"/>
  <c r="O3441" i="1"/>
  <c r="O3975" i="1"/>
  <c r="O3679" i="1"/>
  <c r="O3905" i="1"/>
  <c r="O2870" i="1"/>
  <c r="O3423" i="1"/>
  <c r="O3950" i="1"/>
  <c r="O3488" i="1"/>
  <c r="O3437" i="1"/>
  <c r="O3450" i="1"/>
  <c r="O3348" i="1"/>
  <c r="O3697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1288" i="1"/>
  <c r="O3992" i="1"/>
  <c r="O4059" i="1"/>
  <c r="O4050" i="1"/>
  <c r="O4001" i="1"/>
  <c r="O3683" i="1"/>
  <c r="O3522" i="1"/>
  <c r="O3219" i="1"/>
  <c r="O3251" i="1"/>
  <c r="O3584" i="1"/>
  <c r="O3831" i="1"/>
  <c r="O3451" i="1"/>
  <c r="O4095" i="1"/>
  <c r="O3418" i="1"/>
  <c r="O2975" i="1"/>
  <c r="O4097" i="1"/>
  <c r="O3976" i="1"/>
  <c r="O4006" i="1"/>
  <c r="O3893" i="1"/>
  <c r="O3446" i="1"/>
  <c r="O3944" i="1"/>
  <c r="O3845" i="1"/>
  <c r="O4096" i="1"/>
  <c r="O3393" i="1"/>
  <c r="O3475" i="1"/>
  <c r="O3321" i="1"/>
  <c r="O3323" i="1"/>
  <c r="O4113" i="1"/>
  <c r="O3945" i="1"/>
  <c r="O2845" i="1"/>
  <c r="O3622" i="1"/>
  <c r="O3587" i="1"/>
  <c r="O3413" i="1"/>
  <c r="O3908" i="1"/>
  <c r="O3340" i="1"/>
  <c r="O3375" i="1"/>
  <c r="O3941" i="1"/>
  <c r="O3252" i="1"/>
  <c r="O4079" i="1"/>
  <c r="O3305" i="1"/>
  <c r="O3425" i="1"/>
  <c r="O3391" i="1"/>
  <c r="O3714" i="1"/>
  <c r="O540" i="1"/>
  <c r="O3861" i="1"/>
  <c r="O4066" i="1"/>
  <c r="O3379" i="1"/>
  <c r="O3358" i="1"/>
  <c r="O3445" i="1"/>
  <c r="O3593" i="1"/>
  <c r="O3238" i="1"/>
  <c r="O3559" i="1"/>
  <c r="O4022" i="1"/>
  <c r="O3832" i="1"/>
  <c r="O3426" i="1"/>
  <c r="O3857" i="1"/>
  <c r="O4069" i="1"/>
  <c r="O3493" i="1"/>
  <c r="O3712" i="1"/>
  <c r="O3706" i="1"/>
  <c r="O3607" i="1"/>
  <c r="O3930" i="1"/>
  <c r="O3708" i="1"/>
  <c r="O4029" i="1"/>
  <c r="O2864" i="1"/>
  <c r="O3628" i="1"/>
  <c r="O2878" i="1"/>
  <c r="O3389" i="1"/>
  <c r="O3866" i="1"/>
  <c r="O3355" i="1"/>
  <c r="O3898" i="1"/>
  <c r="O4068" i="1"/>
  <c r="O3407" i="1"/>
  <c r="O3301" i="1"/>
  <c r="O3723" i="1"/>
  <c r="O3315" i="1"/>
  <c r="O3327" i="1"/>
  <c r="O4076" i="1"/>
  <c r="O3495" i="1"/>
  <c r="O3681" i="1"/>
  <c r="O2797" i="1"/>
  <c r="O3265" i="1"/>
  <c r="O3913" i="1"/>
  <c r="O3189" i="1"/>
  <c r="O3938" i="1"/>
  <c r="O3738" i="1"/>
  <c r="O3739" i="1"/>
  <c r="O4102" i="1"/>
  <c r="O3740" i="1"/>
  <c r="O3971" i="1"/>
  <c r="O3741" i="1"/>
  <c r="O3336" i="1"/>
  <c r="O3624" i="1"/>
  <c r="O2798" i="1"/>
  <c r="O3266" i="1"/>
  <c r="O3553" i="1"/>
  <c r="O3834" i="1"/>
  <c r="O4109" i="1"/>
  <c r="O2913" i="1"/>
  <c r="O3532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960" i="1"/>
  <c r="O3671" i="1"/>
  <c r="O3711" i="1"/>
  <c r="O3982" i="1"/>
  <c r="O3589" i="1"/>
  <c r="O3601" i="1"/>
  <c r="O3605" i="1"/>
  <c r="O3953" i="1"/>
  <c r="O3715" i="1"/>
  <c r="O3596" i="1"/>
  <c r="O4030" i="1"/>
  <c r="O3935" i="1"/>
  <c r="O4067" i="1"/>
  <c r="O3386" i="1"/>
  <c r="O3241" i="1"/>
  <c r="O3517" i="1"/>
  <c r="O4090" i="1"/>
  <c r="O3253" i="1"/>
  <c r="O4005" i="1"/>
  <c r="O3316" i="1"/>
  <c r="O3308" i="1"/>
  <c r="O4055" i="1"/>
  <c r="O4100" i="1"/>
  <c r="O4036" i="1"/>
  <c r="O3863" i="1"/>
  <c r="O3843" i="1"/>
  <c r="O3428" i="1"/>
  <c r="O4082" i="1"/>
  <c r="O3969" i="1"/>
  <c r="O3625" i="1"/>
  <c r="O527" i="1"/>
  <c r="O3673" i="1"/>
  <c r="O4114" i="1"/>
  <c r="O2886" i="1"/>
  <c r="O3270" i="1"/>
  <c r="O3271" i="1"/>
  <c r="O2901" i="1"/>
  <c r="O541" i="1"/>
  <c r="O3151" i="1"/>
  <c r="O2851" i="1"/>
  <c r="O2834" i="1"/>
  <c r="O1298" i="1"/>
  <c r="O3917" i="1"/>
  <c r="O3534" i="1"/>
  <c r="O2887" i="1"/>
  <c r="O529" i="1"/>
  <c r="O2849" i="1"/>
  <c r="O3918" i="1"/>
  <c r="O3272" i="1"/>
  <c r="O3273" i="1"/>
  <c r="O4038" i="1"/>
  <c r="O3535" i="1"/>
  <c r="O3170" i="1"/>
  <c r="O3650" i="1"/>
  <c r="O2977" i="1"/>
  <c r="O3171" i="1"/>
  <c r="O3274" i="1"/>
  <c r="O3547" i="1"/>
  <c r="O3651" i="1"/>
  <c r="O3652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653" i="1"/>
  <c r="O2967" i="1"/>
  <c r="O2821" i="1"/>
  <c r="O3951" i="1"/>
  <c r="O3919" i="1"/>
  <c r="O536" i="1"/>
  <c r="O2822" i="1"/>
  <c r="O3920" i="1"/>
  <c r="O3694" i="1"/>
  <c r="O3536" i="1"/>
  <c r="O3537" i="1"/>
  <c r="O2888" i="1"/>
  <c r="O3538" i="1"/>
  <c r="O3454" i="1"/>
  <c r="O3455" i="1"/>
  <c r="O3745" i="1"/>
  <c r="O2889" i="1"/>
  <c r="O3746" i="1"/>
  <c r="O3747" i="1"/>
  <c r="O3921" i="1"/>
  <c r="O3961" i="1"/>
  <c r="O532" i="1"/>
  <c r="O3172" i="1"/>
  <c r="O2968" i="1"/>
  <c r="O2823" i="1"/>
  <c r="O2890" i="1"/>
  <c r="O3539" i="1"/>
  <c r="O3748" i="1"/>
  <c r="O3654" i="1"/>
  <c r="O3364" i="1"/>
  <c r="O533" i="1"/>
  <c r="O3275" i="1"/>
  <c r="O3540" i="1"/>
  <c r="O3456" i="1"/>
  <c r="O3962" i="1"/>
  <c r="O2846" i="1"/>
  <c r="O2824" i="1"/>
  <c r="O4103" i="1"/>
  <c r="O3276" i="1"/>
  <c r="O3541" i="1"/>
  <c r="O3277" i="1"/>
  <c r="O2799" i="1"/>
  <c r="O2891" i="1"/>
  <c r="O2969" i="1"/>
  <c r="O2844" i="1"/>
  <c r="O3152" i="1"/>
  <c r="O3278" i="1"/>
  <c r="O3457" i="1"/>
  <c r="O2800" i="1"/>
  <c r="O3474" i="1"/>
  <c r="O3381" i="1"/>
  <c r="O3279" i="1"/>
  <c r="O3280" i="1"/>
  <c r="O3210" i="1"/>
  <c r="O3837" i="1"/>
  <c r="O3281" i="1"/>
  <c r="O3282" i="1"/>
  <c r="O3655" i="1"/>
  <c r="O3173" i="1"/>
  <c r="O3458" i="1"/>
  <c r="O1299" i="1"/>
  <c r="O2892" i="1"/>
  <c r="O3337" i="1"/>
  <c r="O522" i="1"/>
  <c r="O1304" i="1"/>
  <c r="O2806" i="1"/>
  <c r="O2784" i="1"/>
  <c r="O3684" i="1"/>
  <c r="O3211" i="1"/>
  <c r="O1303" i="1"/>
  <c r="O3656" i="1"/>
  <c r="O3838" i="1"/>
  <c r="O3459" i="1"/>
  <c r="O3283" i="1"/>
  <c r="O3815" i="1"/>
  <c r="O2893" i="1"/>
  <c r="O3657" i="1"/>
  <c r="O3658" i="1"/>
  <c r="O2978" i="1"/>
  <c r="O3687" i="1"/>
  <c r="O3284" i="1"/>
  <c r="O3476" i="1"/>
  <c r="O2825" i="1"/>
  <c r="O2830" i="1"/>
  <c r="O3922" i="1"/>
  <c r="O3285" i="1"/>
  <c r="O3923" i="1"/>
  <c r="O3974" i="1"/>
  <c r="O3818" i="1"/>
  <c r="O530" i="1"/>
  <c r="O3659" i="1"/>
  <c r="O3174" i="1"/>
  <c r="O3542" i="1"/>
  <c r="O1300" i="1"/>
  <c r="O3939" i="1"/>
  <c r="O2848" i="1"/>
  <c r="O3749" i="1"/>
  <c r="O3660" i="1"/>
  <c r="O3286" i="1"/>
  <c r="O4052" i="1"/>
  <c r="O3810" i="1"/>
  <c r="O3460" i="1"/>
  <c r="O3691" i="1"/>
  <c r="O4039" i="1"/>
  <c r="O2894" i="1"/>
  <c r="O537" i="1"/>
  <c r="O3661" i="1"/>
  <c r="O4099" i="1"/>
  <c r="O3461" i="1"/>
  <c r="O3462" i="1"/>
  <c r="O3822" i="1"/>
  <c r="O3153" i="1"/>
  <c r="O2970" i="1"/>
  <c r="O3839" i="1"/>
  <c r="O3823" i="1"/>
  <c r="O3662" i="1"/>
  <c r="O4040" i="1"/>
  <c r="O3463" i="1"/>
  <c r="O1301" i="1"/>
  <c r="O3663" i="1"/>
  <c r="O3924" i="1"/>
  <c r="O3672" i="1"/>
  <c r="O2979" i="1"/>
  <c r="O4088" i="1"/>
  <c r="O3989" i="1"/>
  <c r="O3664" i="1"/>
  <c r="O2910" i="1"/>
  <c r="O3154" i="1"/>
  <c r="O4041" i="1"/>
  <c r="O2895" i="1"/>
  <c r="O3811" i="1"/>
  <c r="O3365" i="1"/>
  <c r="O3986" i="1"/>
  <c r="O2826" i="1"/>
  <c r="O2805" i="1"/>
  <c r="O3155" i="1"/>
  <c r="O3952" i="1"/>
  <c r="O3287" i="1"/>
  <c r="O3338" i="1"/>
  <c r="O3464" i="1"/>
  <c r="O3665" i="1"/>
  <c r="O2801" i="1"/>
  <c r="O3543" i="1"/>
  <c r="O3288" i="1"/>
  <c r="O3157" i="1"/>
  <c r="O2785" i="1"/>
  <c r="O2831" i="1"/>
  <c r="O2896" i="1"/>
  <c r="O3175" i="1"/>
  <c r="O3972" i="1"/>
  <c r="O3544" i="1"/>
  <c r="O4042" i="1"/>
  <c r="O2971" i="1"/>
  <c r="O3289" i="1"/>
  <c r="O2897" i="1"/>
  <c r="O4070" i="1"/>
  <c r="O3987" i="1"/>
  <c r="O3290" i="1"/>
  <c r="O3179" i="1"/>
  <c r="O3291" i="1"/>
  <c r="O2807" i="1"/>
  <c r="O2802" i="1"/>
  <c r="O3812" i="1"/>
  <c r="O4043" i="1"/>
  <c r="O3465" i="1"/>
  <c r="O4044" i="1"/>
  <c r="O2911" i="1"/>
  <c r="O3292" i="1"/>
  <c r="O3813" i="1"/>
  <c r="O3366" i="1"/>
  <c r="O3343" i="1"/>
  <c r="O2898" i="1"/>
  <c r="O2899" i="1"/>
  <c r="O3994" i="1"/>
  <c r="O2803" i="1"/>
  <c r="O2908" i="1"/>
  <c r="O3666" i="1"/>
  <c r="O3339" i="1"/>
  <c r="O2827" i="1"/>
  <c r="O3293" i="1"/>
  <c r="O3371" i="1"/>
  <c r="O3824" i="1"/>
  <c r="O3925" i="1"/>
  <c r="O2804" i="1"/>
  <c r="O3926" i="1"/>
  <c r="O3367" i="1"/>
  <c r="O3483" i="1"/>
  <c r="O3667" i="1"/>
  <c r="O3973" i="1"/>
  <c r="O2828" i="1"/>
  <c r="O4089" i="1"/>
  <c r="O3466" i="1"/>
  <c r="O3467" i="1"/>
  <c r="O3550" i="1"/>
  <c r="O4104" i="1"/>
  <c r="O3368" i="1"/>
  <c r="O3468" i="1"/>
  <c r="O3369" i="1"/>
  <c r="O3927" i="1"/>
  <c r="O2903" i="1"/>
  <c r="O3668" i="1"/>
  <c r="O3294" i="1"/>
  <c r="O3928" i="1"/>
  <c r="O3695" i="1"/>
  <c r="O526" i="1"/>
  <c r="O3545" i="1"/>
  <c r="O3669" i="1"/>
  <c r="O1302" i="1"/>
  <c r="O3370" i="1"/>
  <c r="O2900" i="1"/>
  <c r="O531" i="1"/>
  <c r="O3307" i="1"/>
  <c r="O4072" i="1"/>
  <c r="O3988" i="1"/>
  <c r="O4045" i="1"/>
  <c r="O3929" i="1"/>
  <c r="O3469" i="1"/>
  <c r="O1292" i="1"/>
  <c r="O3295" i="1"/>
  <c r="O3670" i="1"/>
  <c r="O3470" i="1"/>
  <c r="O4046" i="1"/>
  <c r="O4071" i="1"/>
  <c r="O3471" i="1"/>
  <c r="O3546" i="1"/>
  <c r="O3814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264" i="1"/>
  <c r="P3258" i="1"/>
  <c r="P3408" i="1"/>
  <c r="P3188" i="1"/>
  <c r="P3376" i="1"/>
  <c r="P2856" i="1"/>
  <c r="P3717" i="1"/>
  <c r="P2883" i="1"/>
  <c r="P3848" i="1"/>
  <c r="P3816" i="1"/>
  <c r="P3384" i="1"/>
  <c r="P3362" i="1"/>
  <c r="P2850" i="1"/>
  <c r="P3686" i="1"/>
  <c r="P2812" i="1"/>
  <c r="P3619" i="1"/>
  <c r="P3373" i="1"/>
  <c r="P3567" i="1"/>
  <c r="P2833" i="1"/>
  <c r="P4054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676" i="1"/>
  <c r="P3627" i="1"/>
  <c r="P3730" i="1"/>
  <c r="P4023" i="1"/>
  <c r="P3356" i="1"/>
  <c r="P3703" i="1"/>
  <c r="P3377" i="1"/>
  <c r="P3329" i="1"/>
  <c r="P3705" i="1"/>
  <c r="P2817" i="1"/>
  <c r="P4020" i="1"/>
  <c r="P3555" i="1"/>
  <c r="P3895" i="1"/>
  <c r="P2789" i="1"/>
  <c r="P3609" i="1"/>
  <c r="P3330" i="1"/>
  <c r="P3352" i="1"/>
  <c r="P3617" i="1"/>
  <c r="P3562" i="1"/>
  <c r="P3319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850" i="1"/>
  <c r="P3894" i="1"/>
  <c r="P3903" i="1"/>
  <c r="P3166" i="1"/>
  <c r="P3257" i="1"/>
  <c r="P3490" i="1"/>
  <c r="P3897" i="1"/>
  <c r="P3620" i="1"/>
  <c r="P3478" i="1"/>
  <c r="P3436" i="1"/>
  <c r="P3621" i="1"/>
  <c r="P3595" i="1"/>
  <c r="P2869" i="1"/>
  <c r="P4112" i="1"/>
  <c r="P4002" i="1"/>
  <c r="P3966" i="1"/>
  <c r="P2965" i="1"/>
  <c r="P3296" i="1"/>
  <c r="P3218" i="1"/>
  <c r="P3849" i="1"/>
  <c r="P4010" i="1"/>
  <c r="P3453" i="1"/>
  <c r="P2841" i="1"/>
  <c r="P3902" i="1"/>
  <c r="P4065" i="1"/>
  <c r="P3415" i="1"/>
  <c r="P3178" i="1"/>
  <c r="P3322" i="1"/>
  <c r="P3548" i="1"/>
  <c r="P3512" i="1"/>
  <c r="P2907" i="1"/>
  <c r="P3233" i="1"/>
  <c r="P3390" i="1"/>
  <c r="P3734" i="1"/>
  <c r="P4024" i="1"/>
  <c r="P3334" i="1"/>
  <c r="P3993" i="1"/>
  <c r="P2872" i="1"/>
  <c r="P3256" i="1"/>
  <c r="P4087" i="1"/>
  <c r="P3956" i="1"/>
  <c r="P3214" i="1"/>
  <c r="P4108" i="1"/>
  <c r="P3997" i="1"/>
  <c r="P3444" i="1"/>
  <c r="P3594" i="1"/>
  <c r="P3568" i="1"/>
  <c r="P2914" i="1"/>
  <c r="P3516" i="1"/>
  <c r="P3485" i="1"/>
  <c r="P3419" i="1"/>
  <c r="P3503" i="1"/>
  <c r="P3494" i="1"/>
  <c r="P3847" i="1"/>
  <c r="P3704" i="1"/>
  <c r="P4060" i="1"/>
  <c r="P3978" i="1"/>
  <c r="P3569" i="1"/>
  <c r="P3374" i="1"/>
  <c r="P3524" i="1"/>
  <c r="P3852" i="1"/>
  <c r="P3701" i="1"/>
  <c r="P3826" i="1"/>
  <c r="P3990" i="1"/>
  <c r="P2973" i="1"/>
  <c r="P2916" i="1"/>
  <c r="P3570" i="1"/>
  <c r="P1287" i="1"/>
  <c r="P3998" i="1"/>
  <c r="P2917" i="1"/>
  <c r="P3299" i="1"/>
  <c r="P3222" i="1"/>
  <c r="P2905" i="1"/>
  <c r="P3853" i="1"/>
  <c r="P3980" i="1"/>
  <c r="P3397" i="1"/>
  <c r="P1286" i="1"/>
  <c r="P3854" i="1"/>
  <c r="P3571" i="1"/>
  <c r="P3313" i="1"/>
  <c r="P4075" i="1"/>
  <c r="P2835" i="1"/>
  <c r="P534" i="1"/>
  <c r="P3496" i="1"/>
  <c r="P3473" i="1"/>
  <c r="P3223" i="1"/>
  <c r="P3497" i="1"/>
  <c r="P2811" i="1"/>
  <c r="P2790" i="1"/>
  <c r="P3224" i="1"/>
  <c r="P2858" i="1"/>
  <c r="P3398" i="1"/>
  <c r="P3498" i="1"/>
  <c r="P3225" i="1"/>
  <c r="P2791" i="1"/>
  <c r="P524" i="1"/>
  <c r="P3160" i="1"/>
  <c r="P3399" i="1"/>
  <c r="P2847" i="1"/>
  <c r="P2838" i="1"/>
  <c r="P3180" i="1"/>
  <c r="P3954" i="1"/>
  <c r="P2859" i="1"/>
  <c r="P538" i="1"/>
  <c r="P4049" i="1"/>
  <c r="P4093" i="1"/>
  <c r="P3400" i="1"/>
  <c r="P1294" i="1"/>
  <c r="P3401" i="1"/>
  <c r="P3572" i="1"/>
  <c r="P2860" i="1"/>
  <c r="P3181" i="1"/>
  <c r="P3226" i="1"/>
  <c r="P535" i="1"/>
  <c r="P3999" i="1"/>
  <c r="P3402" i="1"/>
  <c r="P2839" i="1"/>
  <c r="P2974" i="1"/>
  <c r="P2861" i="1"/>
  <c r="P3182" i="1"/>
  <c r="P3955" i="1"/>
  <c r="P525" i="1"/>
  <c r="P3227" i="1"/>
  <c r="P3702" i="1"/>
  <c r="P3349" i="1"/>
  <c r="P3161" i="1"/>
  <c r="P3499" i="1"/>
  <c r="P2902" i="1"/>
  <c r="P523" i="1"/>
  <c r="P1295" i="1"/>
  <c r="P3675" i="1"/>
  <c r="P2829" i="1"/>
  <c r="P2862" i="1"/>
  <c r="P1305" i="1"/>
  <c r="P3855" i="1"/>
  <c r="P3674" i="1"/>
  <c r="P3573" i="1"/>
  <c r="P3228" i="1"/>
  <c r="P3981" i="1"/>
  <c r="P3500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242" i="1"/>
  <c r="P3890" i="1"/>
  <c r="P2871" i="1"/>
  <c r="P3302" i="1"/>
  <c r="P3729" i="1"/>
  <c r="P2866" i="1"/>
  <c r="P3230" i="1"/>
  <c r="P3383" i="1"/>
  <c r="P3731" i="1"/>
  <c r="P3177" i="1"/>
  <c r="P3432" i="1"/>
  <c r="P3603" i="1"/>
  <c r="P2920" i="1"/>
  <c r="P3267" i="1"/>
  <c r="P2981" i="1"/>
  <c r="P4110" i="1"/>
  <c r="P3409" i="1"/>
  <c r="P3963" i="1"/>
  <c r="P3297" i="1"/>
  <c r="P3424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2788" i="1"/>
  <c r="P3576" i="1"/>
  <c r="P3856" i="1"/>
  <c r="P3392" i="1"/>
  <c r="P3395" i="1"/>
  <c r="P3577" i="1"/>
  <c r="P2884" i="1"/>
  <c r="P3149" i="1"/>
  <c r="P2918" i="1"/>
  <c r="P3237" i="1"/>
  <c r="P3353" i="1"/>
  <c r="P3229" i="1"/>
  <c r="P3688" i="1"/>
  <c r="P3317" i="1"/>
  <c r="P3604" i="1"/>
  <c r="P3269" i="1"/>
  <c r="P2836" i="1"/>
  <c r="P3515" i="1"/>
  <c r="P3869" i="1"/>
  <c r="P539" i="1"/>
  <c r="P3404" i="1"/>
  <c r="P3443" i="1"/>
  <c r="P2963" i="1"/>
  <c r="P3583" i="1"/>
  <c r="P3162" i="1"/>
  <c r="P3580" i="1"/>
  <c r="P2876" i="1"/>
  <c r="P3479" i="1"/>
  <c r="P3243" i="1"/>
  <c r="P3590" i="1"/>
  <c r="P3491" i="1"/>
  <c r="P3528" i="1"/>
  <c r="E4" i="7" s="1"/>
  <c r="P3310" i="1"/>
  <c r="P3842" i="1"/>
  <c r="P4033" i="1"/>
  <c r="P3167" i="1"/>
  <c r="P3511" i="1"/>
  <c r="P3314" i="1"/>
  <c r="P3957" i="1"/>
  <c r="P3429" i="1"/>
  <c r="P2808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62" i="1"/>
  <c r="P2867" i="1"/>
  <c r="P3378" i="1"/>
  <c r="P2783" i="1"/>
  <c r="P3300" i="1"/>
  <c r="P3212" i="1"/>
  <c r="P2852" i="1"/>
  <c r="P1291" i="1"/>
  <c r="P3689" i="1"/>
  <c r="P3260" i="1"/>
  <c r="P2853" i="1"/>
  <c r="P2796" i="1"/>
  <c r="P2832" i="1"/>
  <c r="P3344" i="1"/>
  <c r="E6" i="7" s="1"/>
  <c r="P3440" i="1"/>
  <c r="P3411" i="1"/>
  <c r="P1297" i="1"/>
  <c r="P3623" i="1"/>
  <c r="P3865" i="1"/>
  <c r="P3841" i="1"/>
  <c r="P3165" i="1"/>
  <c r="P2793" i="1"/>
  <c r="P3504" i="1"/>
  <c r="P3735" i="1"/>
  <c r="P3851" i="1"/>
  <c r="P3216" i="1"/>
  <c r="P3357" i="1"/>
  <c r="P2815" i="1"/>
  <c r="P2795" i="1"/>
  <c r="P1290" i="1"/>
  <c r="P3438" i="1"/>
  <c r="P3184" i="1"/>
  <c r="P3482" i="1"/>
  <c r="P2912" i="1"/>
  <c r="P2842" i="1"/>
  <c r="P2964" i="1"/>
  <c r="P3728" i="1"/>
  <c r="P2792" i="1"/>
  <c r="P2868" i="1"/>
  <c r="P3518" i="1"/>
  <c r="P2855" i="1"/>
  <c r="P3220" i="1"/>
  <c r="P2786" i="1"/>
  <c r="P3724" i="1"/>
  <c r="P3501" i="1"/>
  <c r="P2794" i="1"/>
  <c r="P2837" i="1"/>
  <c r="P4048" i="1"/>
  <c r="P2840" i="1"/>
  <c r="P3600" i="1"/>
  <c r="P3163" i="1"/>
  <c r="P2787" i="1"/>
  <c r="P3244" i="1"/>
  <c r="P3421" i="1"/>
  <c r="P2843" i="1"/>
  <c r="P3506" i="1"/>
  <c r="P3529" i="1"/>
  <c r="P3326" i="1"/>
  <c r="P3150" i="1"/>
  <c r="P2819" i="1"/>
  <c r="P3551" i="1"/>
  <c r="P2972" i="1"/>
  <c r="P3710" i="1"/>
  <c r="P3699" i="1"/>
  <c r="P2816" i="1"/>
  <c r="P3331" i="1"/>
  <c r="P2810" i="1"/>
  <c r="P3713" i="1"/>
  <c r="P3255" i="1"/>
  <c r="P3245" i="1"/>
  <c r="P3527" i="1"/>
  <c r="P3169" i="1"/>
  <c r="P3615" i="1"/>
  <c r="P3187" i="1"/>
  <c r="P1293" i="1"/>
  <c r="P3979" i="1"/>
  <c r="P3472" i="1"/>
  <c r="P3236" i="1"/>
  <c r="P2820" i="1"/>
  <c r="P3563" i="1"/>
  <c r="P2909" i="1"/>
  <c r="P4011" i="1"/>
  <c r="P3566" i="1"/>
  <c r="P4028" i="1"/>
  <c r="P4084" i="1"/>
  <c r="P3159" i="1"/>
  <c r="P4007" i="1"/>
  <c r="P4003" i="1"/>
  <c r="P3592" i="1"/>
  <c r="P3240" i="1"/>
  <c r="P2879" i="1"/>
  <c r="P3403" i="1"/>
  <c r="P3346" i="1"/>
  <c r="P3359" i="1"/>
  <c r="P2921" i="1"/>
  <c r="P3611" i="1"/>
  <c r="P2813" i="1"/>
  <c r="P3347" i="1"/>
  <c r="P3520" i="1"/>
  <c r="P3934" i="1"/>
  <c r="P3332" i="1"/>
  <c r="P4031" i="1"/>
  <c r="P3176" i="1"/>
  <c r="P3510" i="1"/>
  <c r="P3561" i="1"/>
  <c r="P3578" i="1"/>
  <c r="P3721" i="1"/>
  <c r="P3328" i="1"/>
  <c r="P2863" i="1"/>
  <c r="P3909" i="1"/>
  <c r="P3560" i="1"/>
  <c r="P4034" i="1"/>
  <c r="P3557" i="1"/>
  <c r="P4035" i="1"/>
  <c r="P3417" i="1"/>
  <c r="P3862" i="1"/>
  <c r="P3827" i="1"/>
  <c r="P4064" i="1"/>
  <c r="P2976" i="1"/>
  <c r="P3983" i="1"/>
  <c r="P3519" i="1"/>
  <c r="P3901" i="1"/>
  <c r="E5" i="7" s="1"/>
  <c r="P3736" i="1"/>
  <c r="P3259" i="1"/>
  <c r="P3215" i="1"/>
  <c r="P3385" i="1"/>
  <c r="P3247" i="1"/>
  <c r="P3304" i="1"/>
  <c r="P4092" i="1"/>
  <c r="P3508" i="1"/>
  <c r="P2818" i="1"/>
  <c r="P2922" i="1"/>
  <c r="P3342" i="1"/>
  <c r="P3416" i="1"/>
  <c r="P3186" i="1"/>
  <c r="P3896" i="1"/>
  <c r="P3318" i="1"/>
  <c r="P4014" i="1"/>
  <c r="P3727" i="1"/>
  <c r="P3575" i="1"/>
  <c r="P3239" i="1"/>
  <c r="P3820" i="1"/>
  <c r="P3387" i="1"/>
  <c r="P3298" i="1"/>
  <c r="P3246" i="1"/>
  <c r="P3742" i="1"/>
  <c r="P3452" i="1"/>
  <c r="P3586" i="1"/>
  <c r="P3828" i="1"/>
  <c r="P3677" i="1"/>
  <c r="P2877" i="1"/>
  <c r="P3333" i="1"/>
  <c r="P2919" i="1"/>
  <c r="P3231" i="1"/>
  <c r="P3915" i="1"/>
  <c r="P3156" i="1"/>
  <c r="P3434" i="1"/>
  <c r="P3525" i="1"/>
  <c r="P3912" i="1"/>
  <c r="P3970" i="1"/>
  <c r="P3940" i="1"/>
  <c r="P3261" i="1"/>
  <c r="P3716" i="1"/>
  <c r="P4086" i="1"/>
  <c r="P3942" i="1"/>
  <c r="P3685" i="1"/>
  <c r="P3382" i="1"/>
  <c r="P3486" i="1"/>
  <c r="P2982" i="1"/>
  <c r="P2980" i="1"/>
  <c r="P4026" i="1"/>
  <c r="P3613" i="1"/>
  <c r="P3439" i="1"/>
  <c r="P3345" i="1"/>
  <c r="P3394" i="1"/>
  <c r="P3698" i="1"/>
  <c r="P3213" i="1"/>
  <c r="P3690" i="1"/>
  <c r="P3606" i="1"/>
  <c r="P3396" i="1"/>
  <c r="P3817" i="1"/>
  <c r="P2865" i="1"/>
  <c r="P3819" i="1"/>
  <c r="P3910" i="1"/>
  <c r="P4056" i="1"/>
  <c r="P3737" i="1"/>
  <c r="P3991" i="1"/>
  <c r="P3967" i="1"/>
  <c r="P3744" i="1"/>
  <c r="P4085" i="1"/>
  <c r="P3325" i="1"/>
  <c r="P3867" i="1"/>
  <c r="P2904" i="1"/>
  <c r="P3489" i="1"/>
  <c r="P2809" i="1"/>
  <c r="P3692" i="1"/>
  <c r="P4021" i="1"/>
  <c r="P4061" i="1"/>
  <c r="P2906" i="1"/>
  <c r="P3597" i="1"/>
  <c r="P3937" i="1"/>
  <c r="P4019" i="1"/>
  <c r="P3430" i="1"/>
  <c r="P2814" i="1"/>
  <c r="P3487" i="1"/>
  <c r="P4015" i="1"/>
  <c r="P3442" i="1"/>
  <c r="P4105" i="1"/>
  <c r="P3311" i="1"/>
  <c r="P3718" i="1"/>
  <c r="P3354" i="1"/>
  <c r="P3492" i="1"/>
  <c r="P3964" i="1"/>
  <c r="P2882" i="1"/>
  <c r="P3427" i="1"/>
  <c r="P4080" i="1"/>
  <c r="P3183" i="1"/>
  <c r="P1296" i="1"/>
  <c r="P3350" i="1"/>
  <c r="P3835" i="1"/>
  <c r="P3618" i="1"/>
  <c r="P4106" i="1"/>
  <c r="P3591" i="1"/>
  <c r="P3693" i="1"/>
  <c r="P3588" i="1"/>
  <c r="P2915" i="1"/>
  <c r="P2873" i="1"/>
  <c r="P3907" i="1"/>
  <c r="P3250" i="1"/>
  <c r="P3480" i="1"/>
  <c r="P3523" i="1"/>
  <c r="P3733" i="1"/>
  <c r="P3254" i="1"/>
  <c r="P3531" i="1"/>
  <c r="P4094" i="1"/>
  <c r="P3707" i="1"/>
  <c r="P3977" i="1"/>
  <c r="P3696" i="1"/>
  <c r="P3931" i="1"/>
  <c r="P3932" i="1"/>
  <c r="P3579" i="1"/>
  <c r="P3846" i="1"/>
  <c r="P4000" i="1"/>
  <c r="P4013" i="1"/>
  <c r="P3821" i="1"/>
  <c r="P4074" i="1"/>
  <c r="P4008" i="1"/>
  <c r="P2885" i="1"/>
  <c r="P3221" i="1"/>
  <c r="P3507" i="1"/>
  <c r="P3892" i="1"/>
  <c r="P4017" i="1"/>
  <c r="P3965" i="1"/>
  <c r="P4009" i="1"/>
  <c r="P4051" i="1"/>
  <c r="P2875" i="1"/>
  <c r="P3263" i="1"/>
  <c r="P3616" i="1"/>
  <c r="P3324" i="1"/>
  <c r="P3481" i="1"/>
  <c r="P2854" i="1"/>
  <c r="P3435" i="1"/>
  <c r="P4077" i="1"/>
  <c r="P3933" i="1"/>
  <c r="P3626" i="1"/>
  <c r="P3309" i="1"/>
  <c r="P3678" i="1"/>
  <c r="E2" i="7" s="1"/>
  <c r="P4081" i="1"/>
  <c r="P4083" i="1"/>
  <c r="P3612" i="1"/>
  <c r="P3582" i="1"/>
  <c r="P3700" i="1"/>
  <c r="P3599" i="1"/>
  <c r="P2857" i="1"/>
  <c r="P3341" i="1"/>
  <c r="P3248" i="1"/>
  <c r="P3505" i="1"/>
  <c r="P3725" i="1"/>
  <c r="P3312" i="1"/>
  <c r="P3554" i="1"/>
  <c r="P3388" i="1"/>
  <c r="P3234" i="1"/>
  <c r="P3859" i="1"/>
  <c r="P3985" i="1"/>
  <c r="P3361" i="1"/>
  <c r="P3836" i="1"/>
  <c r="P4073" i="1"/>
  <c r="P3249" i="1"/>
  <c r="P3380" i="1"/>
  <c r="P3720" i="1"/>
  <c r="P3719" i="1"/>
  <c r="P3602" i="1"/>
  <c r="P3936" i="1"/>
  <c r="P3830" i="1"/>
  <c r="P3335" i="1"/>
  <c r="P3513" i="1"/>
  <c r="P3958" i="1"/>
  <c r="P3526" i="1"/>
  <c r="P3477" i="1"/>
  <c r="P2874" i="1"/>
  <c r="P4107" i="1"/>
  <c r="P3433" i="1"/>
  <c r="P3968" i="1"/>
  <c r="P3829" i="1"/>
  <c r="P3959" i="1"/>
  <c r="P3422" i="1"/>
  <c r="P4032" i="1"/>
  <c r="P3449" i="1"/>
  <c r="P3564" i="1"/>
  <c r="P3363" i="1"/>
  <c r="P3726" i="1"/>
  <c r="P3629" i="1"/>
  <c r="P3680" i="1"/>
  <c r="P4025" i="1"/>
  <c r="P3844" i="1"/>
  <c r="P3320" i="1"/>
  <c r="P2880" i="1"/>
  <c r="P4037" i="1"/>
  <c r="P3414" i="1"/>
  <c r="P3168" i="1"/>
  <c r="P3722" i="1"/>
  <c r="P4012" i="1"/>
  <c r="P3509" i="1"/>
  <c r="P3858" i="1"/>
  <c r="P3904" i="1"/>
  <c r="P4018" i="1"/>
  <c r="P3158" i="1"/>
  <c r="P3614" i="1"/>
  <c r="P4098" i="1"/>
  <c r="P3891" i="1"/>
  <c r="P3530" i="1"/>
  <c r="P4004" i="1"/>
  <c r="P4078" i="1"/>
  <c r="P3860" i="1"/>
  <c r="P3235" i="1"/>
  <c r="P3743" i="1"/>
  <c r="P3565" i="1"/>
  <c r="P4091" i="1"/>
  <c r="P3906" i="1"/>
  <c r="P1289" i="1"/>
  <c r="P3598" i="1"/>
  <c r="P3947" i="1"/>
  <c r="P3521" i="1"/>
  <c r="P3825" i="1"/>
  <c r="P3996" i="1"/>
  <c r="P3217" i="1"/>
  <c r="P3232" i="1"/>
  <c r="P3574" i="1"/>
  <c r="P3585" i="1"/>
  <c r="P528" i="1"/>
  <c r="P4053" i="1"/>
  <c r="P3943" i="1"/>
  <c r="P3405" i="1"/>
  <c r="P3549" i="1"/>
  <c r="P4062" i="1"/>
  <c r="P4047" i="1"/>
  <c r="P3949" i="1"/>
  <c r="P3900" i="1"/>
  <c r="P3608" i="1"/>
  <c r="P3916" i="1"/>
  <c r="P3911" i="1"/>
  <c r="P3303" i="1"/>
  <c r="P3581" i="1"/>
  <c r="P3709" i="1"/>
  <c r="P4057" i="1"/>
  <c r="P3447" i="1"/>
  <c r="P3185" i="1"/>
  <c r="P2881" i="1"/>
  <c r="P4111" i="1"/>
  <c r="P3995" i="1"/>
  <c r="P3833" i="1"/>
  <c r="P4058" i="1"/>
  <c r="P3946" i="1"/>
  <c r="P3840" i="1"/>
  <c r="P3502" i="1"/>
  <c r="P3431" i="1"/>
  <c r="P3406" i="1"/>
  <c r="P3351" i="1"/>
  <c r="P2966" i="1"/>
  <c r="P4016" i="1"/>
  <c r="P4101" i="1"/>
  <c r="P3268" i="1"/>
  <c r="P3306" i="1"/>
  <c r="P3868" i="1"/>
  <c r="P3556" i="1"/>
  <c r="P3420" i="1"/>
  <c r="P3682" i="1"/>
  <c r="P3448" i="1"/>
  <c r="P3899" i="1"/>
  <c r="P3533" i="1"/>
  <c r="P3914" i="1"/>
  <c r="P3948" i="1"/>
  <c r="P4115" i="1"/>
  <c r="P3610" i="1"/>
  <c r="P3360" i="1"/>
  <c r="P3552" i="1"/>
  <c r="P3412" i="1"/>
  <c r="P4063" i="1"/>
  <c r="P3372" i="1"/>
  <c r="P4027" i="1"/>
  <c r="P3984" i="1"/>
  <c r="P3484" i="1"/>
  <c r="P3732" i="1"/>
  <c r="P3410" i="1"/>
  <c r="P3164" i="1"/>
  <c r="P3864" i="1"/>
  <c r="P3558" i="1"/>
  <c r="P3514" i="1"/>
  <c r="P3441" i="1"/>
  <c r="P3975" i="1"/>
  <c r="P3679" i="1"/>
  <c r="E3" i="7" s="1"/>
  <c r="P3905" i="1"/>
  <c r="P2870" i="1"/>
  <c r="P3423" i="1"/>
  <c r="P3950" i="1"/>
  <c r="P3488" i="1"/>
  <c r="P3437" i="1"/>
  <c r="P3450" i="1"/>
  <c r="P3348" i="1"/>
  <c r="P3697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1288" i="1"/>
  <c r="P3992" i="1"/>
  <c r="P4059" i="1"/>
  <c r="P4050" i="1"/>
  <c r="P4001" i="1"/>
  <c r="P3683" i="1"/>
  <c r="P3522" i="1"/>
  <c r="P3219" i="1"/>
  <c r="P3251" i="1"/>
  <c r="P3584" i="1"/>
  <c r="P3831" i="1"/>
  <c r="P3451" i="1"/>
  <c r="P4095" i="1"/>
  <c r="P3418" i="1"/>
  <c r="P2975" i="1"/>
  <c r="P4097" i="1"/>
  <c r="P3976" i="1"/>
  <c r="P4006" i="1"/>
  <c r="P3893" i="1"/>
  <c r="P3446" i="1"/>
  <c r="P3944" i="1"/>
  <c r="P3845" i="1"/>
  <c r="P4096" i="1"/>
  <c r="P3393" i="1"/>
  <c r="P3475" i="1"/>
  <c r="P3321" i="1"/>
  <c r="P3323" i="1"/>
  <c r="P4113" i="1"/>
  <c r="P3945" i="1"/>
  <c r="P2845" i="1"/>
  <c r="P3622" i="1"/>
  <c r="P3587" i="1"/>
  <c r="P3413" i="1"/>
  <c r="P3908" i="1"/>
  <c r="P3340" i="1"/>
  <c r="P3375" i="1"/>
  <c r="P3941" i="1"/>
  <c r="P3252" i="1"/>
  <c r="P4079" i="1"/>
  <c r="P3305" i="1"/>
  <c r="P3425" i="1"/>
  <c r="P3391" i="1"/>
  <c r="P3714" i="1"/>
  <c r="P540" i="1"/>
  <c r="P3861" i="1"/>
  <c r="P4066" i="1"/>
  <c r="P3379" i="1"/>
  <c r="P3358" i="1"/>
  <c r="P3445" i="1"/>
  <c r="P3593" i="1"/>
  <c r="P3238" i="1"/>
  <c r="P3559" i="1"/>
  <c r="P4022" i="1"/>
  <c r="P3832" i="1"/>
  <c r="P3426" i="1"/>
  <c r="P3857" i="1"/>
  <c r="P4069" i="1"/>
  <c r="P3493" i="1"/>
  <c r="P3712" i="1"/>
  <c r="P3706" i="1"/>
  <c r="P3607" i="1"/>
  <c r="P3930" i="1"/>
  <c r="P3708" i="1"/>
  <c r="P4029" i="1"/>
  <c r="P2864" i="1"/>
  <c r="P3628" i="1"/>
  <c r="P2878" i="1"/>
  <c r="P3389" i="1"/>
  <c r="P3866" i="1"/>
  <c r="P3355" i="1"/>
  <c r="P3898" i="1"/>
  <c r="P4068" i="1"/>
  <c r="P3407" i="1"/>
  <c r="P3301" i="1"/>
  <c r="P3723" i="1"/>
  <c r="P3315" i="1"/>
  <c r="P3327" i="1"/>
  <c r="P4076" i="1"/>
  <c r="P3495" i="1"/>
  <c r="P3681" i="1"/>
  <c r="P2797" i="1"/>
  <c r="P3265" i="1"/>
  <c r="P3913" i="1"/>
  <c r="P3189" i="1"/>
  <c r="P3938" i="1"/>
  <c r="P3738" i="1"/>
  <c r="P3739" i="1"/>
  <c r="P4102" i="1"/>
  <c r="P3740" i="1"/>
  <c r="P3971" i="1"/>
  <c r="P3741" i="1"/>
  <c r="P3336" i="1"/>
  <c r="P3624" i="1"/>
  <c r="P2798" i="1"/>
  <c r="P3266" i="1"/>
  <c r="P3553" i="1"/>
  <c r="P3834" i="1"/>
  <c r="P4109" i="1"/>
  <c r="P2913" i="1"/>
  <c r="P3532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960" i="1"/>
  <c r="P3671" i="1"/>
  <c r="P3711" i="1"/>
  <c r="P3982" i="1"/>
  <c r="P3589" i="1"/>
  <c r="P3601" i="1"/>
  <c r="P3605" i="1"/>
  <c r="P3953" i="1"/>
  <c r="P3715" i="1"/>
  <c r="P3596" i="1"/>
  <c r="P4030" i="1"/>
  <c r="P3935" i="1"/>
  <c r="P4067" i="1"/>
  <c r="P3386" i="1"/>
  <c r="P3241" i="1"/>
  <c r="P3517" i="1"/>
  <c r="P4090" i="1"/>
  <c r="P3253" i="1"/>
  <c r="P4005" i="1"/>
  <c r="P3316" i="1"/>
  <c r="P3308" i="1"/>
  <c r="P4055" i="1"/>
  <c r="P4100" i="1"/>
  <c r="P4036" i="1"/>
  <c r="P3863" i="1"/>
  <c r="P3843" i="1"/>
  <c r="P3428" i="1"/>
  <c r="P4082" i="1"/>
  <c r="P3969" i="1"/>
  <c r="P3625" i="1"/>
  <c r="P527" i="1"/>
  <c r="P3673" i="1"/>
  <c r="P4114" i="1"/>
  <c r="P2886" i="1"/>
  <c r="P3270" i="1"/>
  <c r="P3271" i="1"/>
  <c r="P2901" i="1"/>
  <c r="P541" i="1"/>
  <c r="P3151" i="1"/>
  <c r="P2851" i="1"/>
  <c r="P2834" i="1"/>
  <c r="P1298" i="1"/>
  <c r="P3917" i="1"/>
  <c r="P3534" i="1"/>
  <c r="P2887" i="1"/>
  <c r="P529" i="1"/>
  <c r="P2849" i="1"/>
  <c r="P3918" i="1"/>
  <c r="P3272" i="1"/>
  <c r="P3273" i="1"/>
  <c r="P4038" i="1"/>
  <c r="P3535" i="1"/>
  <c r="P3170" i="1"/>
  <c r="P3650" i="1"/>
  <c r="P2977" i="1"/>
  <c r="P3171" i="1"/>
  <c r="P3274" i="1"/>
  <c r="P3547" i="1"/>
  <c r="P3651" i="1"/>
  <c r="P3652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653" i="1"/>
  <c r="P2967" i="1"/>
  <c r="P2821" i="1"/>
  <c r="P3951" i="1"/>
  <c r="P3919" i="1"/>
  <c r="P536" i="1"/>
  <c r="P2822" i="1"/>
  <c r="P3920" i="1"/>
  <c r="P3694" i="1"/>
  <c r="P3536" i="1"/>
  <c r="P3537" i="1"/>
  <c r="P2888" i="1"/>
  <c r="P3538" i="1"/>
  <c r="P3454" i="1"/>
  <c r="P3455" i="1"/>
  <c r="P3745" i="1"/>
  <c r="P2889" i="1"/>
  <c r="P3746" i="1"/>
  <c r="P3747" i="1"/>
  <c r="P3921" i="1"/>
  <c r="P3961" i="1"/>
  <c r="P532" i="1"/>
  <c r="P3172" i="1"/>
  <c r="P2968" i="1"/>
  <c r="P2823" i="1"/>
  <c r="P2890" i="1"/>
  <c r="P3539" i="1"/>
  <c r="P3748" i="1"/>
  <c r="P3654" i="1"/>
  <c r="P3364" i="1"/>
  <c r="P533" i="1"/>
  <c r="P3275" i="1"/>
  <c r="P3540" i="1"/>
  <c r="P3456" i="1"/>
  <c r="P3962" i="1"/>
  <c r="P2846" i="1"/>
  <c r="P2824" i="1"/>
  <c r="P4103" i="1"/>
  <c r="P3276" i="1"/>
  <c r="P3541" i="1"/>
  <c r="P3277" i="1"/>
  <c r="P2799" i="1"/>
  <c r="P2891" i="1"/>
  <c r="P2969" i="1"/>
  <c r="P2844" i="1"/>
  <c r="P3152" i="1"/>
  <c r="P3278" i="1"/>
  <c r="P3457" i="1"/>
  <c r="P2800" i="1"/>
  <c r="P3474" i="1"/>
  <c r="P3381" i="1"/>
  <c r="P3279" i="1"/>
  <c r="P3280" i="1"/>
  <c r="P3210" i="1"/>
  <c r="P3837" i="1"/>
  <c r="P3281" i="1"/>
  <c r="P3282" i="1"/>
  <c r="P3655" i="1"/>
  <c r="P3173" i="1"/>
  <c r="P3458" i="1"/>
  <c r="P1299" i="1"/>
  <c r="P2892" i="1"/>
  <c r="P3337" i="1"/>
  <c r="P522" i="1"/>
  <c r="P1304" i="1"/>
  <c r="P2806" i="1"/>
  <c r="P2784" i="1"/>
  <c r="P3684" i="1"/>
  <c r="P3211" i="1"/>
  <c r="P1303" i="1"/>
  <c r="P3656" i="1"/>
  <c r="P3838" i="1"/>
  <c r="P3459" i="1"/>
  <c r="P3283" i="1"/>
  <c r="P3815" i="1"/>
  <c r="P2893" i="1"/>
  <c r="P3657" i="1"/>
  <c r="P3658" i="1"/>
  <c r="P2978" i="1"/>
  <c r="P3687" i="1"/>
  <c r="P3284" i="1"/>
  <c r="P3476" i="1"/>
  <c r="P2825" i="1"/>
  <c r="P2830" i="1"/>
  <c r="P3922" i="1"/>
  <c r="P3285" i="1"/>
  <c r="P3923" i="1"/>
  <c r="P3974" i="1"/>
  <c r="P3818" i="1"/>
  <c r="P530" i="1"/>
  <c r="P3659" i="1"/>
  <c r="P3174" i="1"/>
  <c r="P3542" i="1"/>
  <c r="P1300" i="1"/>
  <c r="P3939" i="1"/>
  <c r="P2848" i="1"/>
  <c r="P3749" i="1"/>
  <c r="P3660" i="1"/>
  <c r="P3286" i="1"/>
  <c r="P4052" i="1"/>
  <c r="P3810" i="1"/>
  <c r="P3460" i="1"/>
  <c r="P3691" i="1"/>
  <c r="P4039" i="1"/>
  <c r="P2894" i="1"/>
  <c r="P537" i="1"/>
  <c r="P3661" i="1"/>
  <c r="P4099" i="1"/>
  <c r="P3461" i="1"/>
  <c r="P3462" i="1"/>
  <c r="P3822" i="1"/>
  <c r="P3153" i="1"/>
  <c r="P2970" i="1"/>
  <c r="P3839" i="1"/>
  <c r="P3823" i="1"/>
  <c r="P3662" i="1"/>
  <c r="P4040" i="1"/>
  <c r="P3463" i="1"/>
  <c r="P1301" i="1"/>
  <c r="P3663" i="1"/>
  <c r="P3924" i="1"/>
  <c r="P3672" i="1"/>
  <c r="P2979" i="1"/>
  <c r="P4088" i="1"/>
  <c r="P3989" i="1"/>
  <c r="P3664" i="1"/>
  <c r="P2910" i="1"/>
  <c r="P3154" i="1"/>
  <c r="P4041" i="1"/>
  <c r="P2895" i="1"/>
  <c r="P3811" i="1"/>
  <c r="P3365" i="1"/>
  <c r="P3986" i="1"/>
  <c r="P2826" i="1"/>
  <c r="P2805" i="1"/>
  <c r="P3155" i="1"/>
  <c r="P3952" i="1"/>
  <c r="P3287" i="1"/>
  <c r="P3338" i="1"/>
  <c r="P3464" i="1"/>
  <c r="P3665" i="1"/>
  <c r="P2801" i="1"/>
  <c r="P3543" i="1"/>
  <c r="P3288" i="1"/>
  <c r="P3157" i="1"/>
  <c r="P2785" i="1"/>
  <c r="P2831" i="1"/>
  <c r="P2896" i="1"/>
  <c r="P3175" i="1"/>
  <c r="P3972" i="1"/>
  <c r="P3544" i="1"/>
  <c r="P4042" i="1"/>
  <c r="P2971" i="1"/>
  <c r="P3289" i="1"/>
  <c r="P2897" i="1"/>
  <c r="P4070" i="1"/>
  <c r="P3987" i="1"/>
  <c r="P3290" i="1"/>
  <c r="P3179" i="1"/>
  <c r="P3291" i="1"/>
  <c r="P2807" i="1"/>
  <c r="P2802" i="1"/>
  <c r="P3812" i="1"/>
  <c r="P4043" i="1"/>
  <c r="P3465" i="1"/>
  <c r="P4044" i="1"/>
  <c r="P2911" i="1"/>
  <c r="P3292" i="1"/>
  <c r="P3813" i="1"/>
  <c r="P3366" i="1"/>
  <c r="P3343" i="1"/>
  <c r="P2898" i="1"/>
  <c r="P2899" i="1"/>
  <c r="P3994" i="1"/>
  <c r="P2803" i="1"/>
  <c r="P2908" i="1"/>
  <c r="P3666" i="1"/>
  <c r="P3339" i="1"/>
  <c r="P2827" i="1"/>
  <c r="P3293" i="1"/>
  <c r="P3371" i="1"/>
  <c r="P3824" i="1"/>
  <c r="P3925" i="1"/>
  <c r="P2804" i="1"/>
  <c r="P3926" i="1"/>
  <c r="P3367" i="1"/>
  <c r="P3483" i="1"/>
  <c r="P3667" i="1"/>
  <c r="P3973" i="1"/>
  <c r="P2828" i="1"/>
  <c r="P4089" i="1"/>
  <c r="P3466" i="1"/>
  <c r="P3467" i="1"/>
  <c r="P3550" i="1"/>
  <c r="P4104" i="1"/>
  <c r="P3368" i="1"/>
  <c r="P3468" i="1"/>
  <c r="P3369" i="1"/>
  <c r="P3927" i="1"/>
  <c r="P2903" i="1"/>
  <c r="P3668" i="1"/>
  <c r="P3294" i="1"/>
  <c r="P3928" i="1"/>
  <c r="P3695" i="1"/>
  <c r="P526" i="1"/>
  <c r="P3545" i="1"/>
  <c r="P3669" i="1"/>
  <c r="P1302" i="1"/>
  <c r="P3370" i="1"/>
  <c r="P2900" i="1"/>
  <c r="P531" i="1"/>
  <c r="P3307" i="1"/>
  <c r="P4072" i="1"/>
  <c r="P3988" i="1"/>
  <c r="P4045" i="1"/>
  <c r="P3929" i="1"/>
  <c r="P3469" i="1"/>
  <c r="P1292" i="1"/>
  <c r="P3295" i="1"/>
  <c r="P3670" i="1"/>
  <c r="P3470" i="1"/>
  <c r="P4046" i="1"/>
  <c r="P4071" i="1"/>
  <c r="P3471" i="1"/>
  <c r="P3546" i="1"/>
  <c r="P3814" i="1"/>
  <c r="E13" i="14" l="1"/>
  <c r="H13" i="14" s="1"/>
  <c r="E12" i="14"/>
  <c r="H12" i="14" s="1"/>
  <c r="E11" i="14"/>
  <c r="H11" i="14" s="1"/>
  <c r="E10" i="14"/>
  <c r="H10" i="14" s="1"/>
  <c r="E9" i="14"/>
  <c r="G9" i="14" s="1"/>
  <c r="E4" i="14"/>
  <c r="H4" i="14" s="1"/>
  <c r="E3" i="14"/>
  <c r="H3" i="14" s="1"/>
  <c r="G13" i="14"/>
  <c r="E8" i="14"/>
  <c r="E7" i="14"/>
  <c r="E6" i="14"/>
  <c r="E5" i="14"/>
  <c r="E2" i="14"/>
  <c r="H16" i="10"/>
  <c r="G16" i="10"/>
  <c r="H9" i="10"/>
  <c r="G9" i="10"/>
  <c r="F13" i="14" l="1"/>
  <c r="F2" i="14"/>
  <c r="F12" i="14"/>
  <c r="G12" i="14"/>
  <c r="F11" i="14"/>
  <c r="G11" i="14"/>
  <c r="F10" i="14"/>
  <c r="G10" i="14"/>
  <c r="H9" i="14"/>
  <c r="F9" i="14"/>
  <c r="F4" i="14"/>
  <c r="G4" i="14"/>
  <c r="F3" i="14"/>
  <c r="G3" i="14"/>
  <c r="H8" i="14"/>
  <c r="G8" i="14"/>
  <c r="F8" i="14"/>
  <c r="H7" i="14"/>
  <c r="G7" i="14"/>
  <c r="F7" i="14"/>
  <c r="H6" i="14"/>
  <c r="G6" i="14"/>
  <c r="F6" i="14"/>
  <c r="H5" i="14"/>
  <c r="G5" i="14"/>
  <c r="F5" i="14"/>
  <c r="G2" i="14"/>
  <c r="H2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C7EAE2-4B45-4D3F-9DC9-4294C9D137F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EADA0E6-B4B7-4AB9-88C1-B2086D85F0B0}" name="WorksheetConnection_kickstarter_challenge!$A$1:$U$4115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_challengeA1U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Years].[All]}"/>
    <s v="{[Range].[Category and Subcategory].&amp;[theater/plays],[Range].[Category and Subcategory].&amp;[theater/spaces],[Range].[Category and Subcategory].&amp;[theater/musica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<sst xmlns="http://schemas.openxmlformats.org/spreadsheetml/2006/main" count="38644" uniqueCount="8440">
  <si>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</si>
  <si>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</si>
  <si>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</si>
  <si>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</si>
  <si>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</si>
  <si>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</si>
  <si>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</si>
  <si>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</si>
  <si>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</si>
  <si>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</si>
  <si>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</si>
  <si>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</si>
  <si>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</si>
  <si>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</si>
  <si>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</si>
  <si>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</si>
  <si>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</si>
  <si>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</si>
  <si>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</si>
  <si>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</si>
  <si>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</si>
  <si>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</si>
  <si>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</si>
  <si>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</si>
  <si>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</si>
  <si>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</si>
  <si>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</si>
  <si>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</si>
  <si>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</si>
  <si>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</si>
  <si>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</si>
  <si>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</si>
  <si>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</si>
  <si>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</si>
  <si>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</si>
  <si>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</si>
  <si>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</si>
  <si>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</si>
  <si>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</si>
  <si>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</si>
  <si>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</si>
  <si>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</si>
  <si>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</si>
  <si>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</si>
  <si>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</si>
  <si>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</si>
  <si>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</si>
  <si>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</si>
  <si>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</si>
  <si>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</si>
  <si>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</si>
  <si>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</si>
  <si>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</si>
  <si>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</si>
  <si>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</si>
  <si>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</si>
  <si>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</si>
  <si>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</si>
  <si>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</si>
  <si>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</si>
  <si>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</si>
  <si>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</si>
  <si>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</si>
  <si>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</si>
  <si>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</si>
  <si>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</si>
  <si>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</si>
  <si>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</si>
  <si>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</si>
  <si>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</si>
  <si>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</si>
  <si>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</si>
  <si>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</si>
  <si>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</si>
  <si>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</si>
  <si>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</si>
  <si>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</si>
  <si>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</si>
  <si>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</si>
  <si>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</si>
  <si>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</si>
  <si>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</si>
  <si>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</si>
  <si>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</si>
  <si>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</si>
  <si>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</si>
  <si>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</si>
  <si>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</si>
  <si>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</si>
  <si>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</si>
  <si>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</si>
  <si>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</si>
  <si>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</si>
  <si>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</si>
  <si>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</si>
  <si>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</si>
  <si>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</si>
  <si>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</si>
  <si>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</si>
  <si>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</si>
  <si>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</si>
  <si>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</si>
  <si>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</si>
  <si>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</si>
  <si>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</si>
  <si>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</si>
  <si>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</si>
  <si>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</si>
  <si>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</si>
  <si>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</si>
  <si>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</si>
  <si>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</si>
  <si>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</si>
  <si>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</si>
  <si>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</si>
  <si>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</si>
  <si>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</si>
  <si>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</si>
  <si>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</si>
  <si>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</si>
  <si>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</si>
  <si>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</si>
  <si>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</si>
  <si>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</si>
  <si>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</si>
  <si>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</si>
  <si>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</si>
  <si>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</si>
  <si>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</si>
  <si>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</si>
  <si>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</si>
  <si>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</si>
  <si>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</si>
  <si>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</si>
  <si>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</si>
  <si>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</si>
  <si>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</si>
  <si>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</si>
  <si>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</si>
  <si>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</si>
  <si>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</si>
  <si>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</si>
  <si>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</si>
  <si>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</si>
  <si>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</si>
  <si>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</si>
  <si>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</si>
  <si>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</si>
  <si>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</si>
  <si>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</si>
  <si>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</si>
  <si>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</si>
  <si>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</si>
  <si>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</si>
  <si>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</si>
  <si>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</si>
  <si>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</si>
  <si>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</si>
  <si>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</si>
  <si>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</si>
  <si>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</si>
  <si>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</si>
  <si>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</si>
  <si>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</si>
  <si>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</si>
  <si>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</si>
  <si>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</si>
  <si>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</si>
  <si>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</si>
  <si>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</si>
  <si>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</si>
  <si>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</si>
  <si>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</si>
  <si>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</si>
  <si>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</si>
  <si>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</si>
  <si>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</si>
  <si>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</si>
  <si>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</si>
  <si>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</si>
  <si>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</si>
  <si>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</si>
  <si>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</si>
  <si>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</si>
  <si>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</si>
  <si>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</si>
  <si>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</si>
  <si>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</si>
  <si>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</si>
  <si>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</si>
  <si>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</si>
  <si>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</si>
  <si>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</si>
  <si>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</si>
  <si>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</si>
  <si>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</si>
  <si>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</si>
  <si>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</si>
  <si>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</si>
  <si>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</si>
  <si>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</si>
  <si>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</si>
  <si>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</si>
  <si>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</si>
  <si>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</si>
  <si>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</si>
  <si>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</si>
  <si>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</si>
  <si>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</si>
  <si>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</si>
  <si>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</si>
  <si>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</si>
  <si>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</si>
  <si>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</si>
  <si>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</si>
  <si>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</si>
  <si>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</si>
  <si>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</si>
  <si>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</si>
  <si>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</si>
  <si>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</si>
  <si>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</si>
  <si>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</si>
  <si>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</si>
  <si>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</si>
  <si>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</si>
  <si>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</si>
  <si>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</si>
  <si>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</si>
  <si>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</si>
  <si>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</si>
  <si>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</si>
  <si>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</si>
  <si>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</si>
  <si>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</si>
  <si>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</si>
  <si>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</si>
  <si>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</si>
  <si>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</si>
  <si>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</si>
  <si>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</si>
  <si>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</si>
  <si>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</si>
  <si>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</si>
  <si>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</si>
  <si>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</si>
  <si>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</si>
  <si>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</si>
  <si>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</si>
  <si>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</si>
  <si>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</si>
  <si>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</si>
  <si>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</si>
  <si>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</si>
  <si>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</si>
  <si>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</si>
  <si>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</si>
  <si>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</si>
  <si>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</si>
  <si>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</si>
  <si>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</si>
  <si>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</si>
  <si>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</si>
  <si>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</si>
  <si>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</si>
  <si>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</si>
  <si>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</si>
  <si>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</si>
  <si>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</si>
  <si>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</si>
  <si>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</si>
  <si>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</si>
  <si>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</si>
  <si>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</si>
  <si>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</si>
  <si>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</si>
  <si>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</si>
  <si>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</si>
  <si>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</si>
  <si>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</si>
  <si>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</si>
  <si>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</si>
  <si>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</si>
  <si>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</si>
  <si>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</si>
  <si>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</si>
  <si>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</si>
  <si>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</si>
  <si>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</si>
  <si>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</si>
  <si>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</si>
  <si>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</si>
  <si>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</si>
  <si>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</si>
  <si>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</si>
  <si>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</si>
  <si>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</si>
  <si>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</si>
  <si>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</si>
  <si>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</si>
  <si>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</si>
  <si>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</si>
  <si>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</si>
  <si>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</si>
  <si>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</si>
  <si>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</si>
  <si>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</si>
  <si>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</si>
  <si>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</si>
  <si>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</si>
  <si>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</si>
  <si>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</si>
  <si>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</si>
  <si>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</si>
  <si>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</si>
  <si>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</si>
  <si>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</si>
  <si>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</si>
  <si>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</si>
  <si>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</si>
  <si>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</si>
  <si>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</si>
  <si>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</si>
  <si>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</si>
  <si>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</si>
  <si>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</si>
  <si>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</si>
  <si>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</si>
  <si>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</si>
  <si>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</si>
  <si>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</si>
  <si>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</si>
  <si>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</si>
  <si>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</si>
  <si>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</si>
  <si>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</si>
  <si>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</si>
  <si>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</si>
  <si>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</si>
  <si>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</si>
  <si>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</si>
  <si>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</si>
  <si>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</si>
  <si>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</si>
  <si>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</si>
  <si>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</si>
  <si>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</si>
  <si>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</si>
  <si>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</si>
  <si>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</si>
  <si>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</si>
  <si>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</si>
  <si>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</si>
  <si>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</si>
  <si>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</si>
  <si>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</si>
  <si>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</si>
  <si>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</si>
  <si>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</si>
  <si>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</si>
  <si>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</si>
  <si>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</si>
  <si>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</si>
  <si>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</si>
  <si>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</si>
  <si>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</si>
  <si>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</si>
  <si>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</si>
  <si>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</si>
  <si>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</si>
  <si>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</si>
  <si>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</si>
  <si>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</si>
  <si>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</si>
  <si>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</si>
  <si>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</si>
  <si>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</si>
  <si>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</si>
  <si>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</si>
  <si>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</si>
  <si>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</si>
  <si>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</si>
  <si>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</si>
  <si>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</si>
  <si>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</si>
  <si>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</si>
  <si>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</si>
  <si>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</si>
  <si>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</si>
  <si>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</si>
  <si>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</si>
  <si>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</si>
  <si>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</si>
  <si>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</si>
  <si>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</si>
  <si>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</si>
  <si>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</si>
  <si>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</si>
  <si>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</si>
  <si>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</si>
  <si>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</si>
  <si>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</si>
  <si>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</si>
  <si>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</si>
  <si>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</si>
  <si>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</si>
  <si>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</si>
  <si>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</si>
  <si>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</si>
  <si>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</si>
  <si>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</si>
  <si>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</si>
  <si>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</si>
  <si>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</si>
  <si>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</si>
  <si>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</si>
  <si>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</si>
  <si>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</si>
  <si>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</si>
  <si>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</si>
  <si>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</si>
  <si>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</si>
  <si>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</si>
  <si>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</si>
  <si>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</si>
  <si>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</si>
  <si>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</si>
  <si>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</si>
  <si>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</si>
  <si>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</si>
  <si>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</si>
  <si>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</si>
  <si>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</si>
  <si>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</si>
  <si>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</si>
  <si>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</si>
  <si>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</si>
  <si>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</si>
  <si>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</si>
  <si>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</si>
  <si>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</si>
  <si>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</si>
  <si>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</si>
  <si>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</si>
  <si>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</si>
  <si>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</si>
  <si>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</si>
  <si>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</si>
  <si>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</si>
  <si>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</si>
  <si>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</si>
  <si>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</si>
  <si>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</si>
  <si>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</si>
  <si>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</si>
  <si>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</si>
  <si>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</si>
  <si>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</si>
  <si>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</si>
  <si>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</si>
  <si>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</si>
  <si>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</si>
  <si>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</si>
  <si>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</si>
  <si>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</si>
  <si>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</si>
  <si>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</si>
  <si>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</si>
  <si>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</si>
  <si>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</si>
  <si>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</si>
  <si>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</si>
  <si>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</si>
  <si>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</si>
  <si>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</si>
  <si>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</si>
  <si>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</si>
  <si>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</si>
  <si>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</si>
  <si>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</si>
  <si>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</si>
  <si>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</si>
  <si>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</si>
  <si>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</si>
  <si>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</si>
  <si>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</si>
  <si>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</si>
  <si>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</si>
  <si>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</si>
  <si>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</si>
  <si>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</si>
  <si>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</si>
  <si>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</si>
  <si>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</si>
  <si>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</si>
  <si>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</si>
  <si>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</si>
  <si>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</si>
  <si>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</si>
  <si>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</si>
  <si>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</si>
  <si>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</si>
  <si>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</si>
  <si>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</si>
  <si>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</si>
  <si>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</si>
  <si>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</si>
  <si>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</si>
  <si>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</si>
  <si>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</si>
  <si>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</si>
  <si>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</si>
  <si>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</si>
  <si>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</si>
  <si>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</si>
  <si>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</si>
  <si>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</si>
  <si>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</si>
  <si>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</si>
  <si>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</si>
  <si>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</si>
  <si>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</si>
  <si>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</si>
  <si>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</si>
  <si>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</si>
  <si>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</si>
  <si>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</si>
  <si>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</si>
  <si>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</si>
  <si>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</si>
  <si>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</si>
  <si>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</si>
  <si>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</si>
  <si>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</si>
  <si>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</si>
  <si>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</si>
  <si>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</si>
  <si>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</si>
  <si>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</si>
  <si>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</si>
  <si>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</si>
  <si>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</si>
  <si>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</si>
  <si>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</si>
  <si>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</si>
  <si>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</si>
  <si>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</si>
  <si>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</si>
  <si>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</si>
  <si>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</si>
  <si>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</si>
  <si>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</si>
  <si>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</si>
  <si>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</si>
  <si>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</si>
  <si>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</si>
  <si>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</si>
  <si>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</si>
  <si>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</si>
  <si>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</si>
  <si>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</si>
  <si>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</si>
  <si>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</si>
  <si>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</si>
  <si>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</si>
  <si>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</si>
  <si>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</si>
  <si>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</si>
  <si>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</si>
  <si>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</si>
  <si>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</si>
  <si>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</si>
  <si>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</si>
  <si>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</si>
  <si>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</si>
  <si>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</si>
  <si>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</si>
  <si>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</si>
  <si>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</si>
  <si>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</si>
  <si>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</si>
  <si>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</si>
  <si>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</si>
  <si>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</si>
  <si>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</si>
  <si>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</si>
  <si>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</si>
  <si>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</si>
  <si>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</si>
  <si>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</si>
  <si>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</si>
  <si>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</si>
  <si>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</si>
  <si>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</si>
  <si>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</si>
  <si>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</si>
  <si>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</si>
  <si>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</si>
  <si>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</si>
  <si>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</si>
  <si>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</si>
  <si>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</si>
  <si>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</si>
  <si>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</si>
  <si>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</si>
  <si>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</si>
  <si>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</si>
  <si>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</si>
  <si>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</si>
  <si>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</si>
  <si>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</si>
  <si>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</si>
  <si>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</si>
  <si>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</si>
  <si>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</si>
  <si>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</si>
  <si>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</si>
  <si>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</si>
  <si>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</si>
  <si>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</si>
  <si>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</si>
  <si>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</si>
  <si>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</si>
  <si>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</si>
  <si>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</si>
  <si>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</si>
  <si>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</si>
  <si>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</si>
  <si>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</si>
  <si>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</si>
  <si>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</si>
  <si>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</si>
  <si>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</si>
  <si>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</si>
  <si>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</si>
  <si>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</si>
  <si>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</si>
  <si>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</si>
  <si>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</si>
  <si>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</si>
  <si>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</si>
  <si>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</si>
  <si>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</si>
  <si>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</si>
  <si>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</si>
  <si>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</si>
  <si>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</si>
  <si>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</si>
  <si>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</si>
  <si>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</si>
  <si>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</si>
  <si>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</si>
  <si>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</si>
  <si>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</si>
  <si>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</si>
  <si>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</si>
  <si>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</si>
  <si>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</si>
  <si>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</si>
  <si>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</si>
  <si>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</si>
  <si>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</si>
  <si>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</si>
  <si>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</si>
  <si>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</si>
  <si>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</si>
  <si>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</si>
  <si>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</si>
  <si>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</si>
  <si>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</si>
  <si>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</si>
  <si>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</si>
  <si>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</si>
  <si>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</si>
  <si>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</si>
  <si>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</si>
  <si>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</si>
  <si>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</si>
  <si>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</si>
  <si>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</si>
  <si>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</si>
  <si>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</si>
  <si>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</si>
  <si>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</si>
  <si>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</si>
  <si>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</si>
  <si>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</si>
  <si>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</si>
  <si>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</si>
  <si>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</si>
  <si>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</si>
  <si>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</si>
  <si>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</si>
  <si>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</si>
  <si>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</si>
  <si>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</si>
  <si>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</si>
  <si>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</si>
  <si>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</si>
  <si>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</si>
  <si>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</si>
  <si>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</si>
  <si>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</si>
  <si>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</si>
  <si>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</si>
  <si>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</si>
  <si>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</si>
  <si>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</si>
  <si>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</si>
  <si>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</si>
  <si>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</si>
  <si>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</si>
  <si>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</si>
  <si>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</si>
  <si>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</si>
  <si>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</si>
  <si>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</si>
  <si>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</si>
  <si>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</si>
  <si>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</si>
  <si>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</si>
  <si>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</si>
  <si>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</si>
  <si>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</si>
  <si>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</si>
  <si>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</si>
  <si>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</si>
  <si>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</si>
  <si>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</si>
  <si>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</si>
  <si>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</si>
  <si>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</si>
  <si>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</si>
  <si>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</si>
  <si>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</si>
  <si>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</si>
  <si>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</si>
  <si>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</si>
  <si>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</si>
  <si>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</si>
  <si>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</si>
  <si>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</si>
  <si>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</si>
  <si>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</si>
  <si>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</si>
  <si>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</si>
  <si>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</si>
  <si>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</si>
  <si>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</si>
  <si>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</si>
  <si>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</si>
  <si>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</si>
  <si>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</si>
  <si>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</si>
  <si>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</si>
  <si>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</si>
  <si>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</si>
  <si>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</si>
  <si>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</si>
  <si>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</si>
  <si>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</si>
  <si>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</si>
  <si>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</si>
  <si>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</si>
  <si>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</si>
  <si>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</si>
  <si>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</si>
  <si>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</si>
  <si>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</si>
  <si>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</si>
  <si>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</si>
  <si>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</si>
  <si>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</si>
  <si>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</si>
  <si>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</si>
  <si>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</si>
  <si>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</si>
  <si>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</si>
  <si>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</si>
  <si>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</si>
  <si>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</si>
  <si>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</si>
  <si>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</si>
  <si>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</si>
  <si>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</si>
  <si>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</si>
  <si>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</si>
  <si>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</si>
  <si>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</si>
  <si>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</si>
  <si>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</si>
  <si>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</si>
  <si>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</si>
  <si>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</si>
  <si>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</si>
  <si>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</si>
  <si>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</si>
  <si>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</si>
  <si>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</si>
  <si>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</si>
  <si>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</si>
  <si>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</si>
  <si>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</si>
  <si>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</si>
  <si>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</si>
  <si>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</si>
  <si>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</si>
  <si>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</si>
  <si>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</si>
  <si>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</si>
  <si>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</si>
  <si>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</si>
  <si>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</si>
  <si>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</si>
  <si>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</si>
  <si>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</si>
  <si>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</si>
  <si>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</si>
  <si>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</si>
  <si>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</si>
  <si>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</si>
  <si>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</si>
  <si>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</si>
  <si>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</si>
  <si>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</si>
  <si>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</si>
  <si>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</si>
  <si>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</si>
  <si>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</si>
  <si>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</si>
  <si>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</si>
  <si>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</si>
  <si>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</si>
  <si>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</si>
  <si>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</si>
  <si>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</si>
  <si>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</si>
  <si>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</si>
  <si>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</si>
  <si>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</si>
  <si>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</si>
  <si>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</si>
  <si>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</si>
  <si>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</si>
  <si>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</si>
  <si>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</si>
  <si>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</si>
  <si>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</si>
  <si>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</si>
  <si>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</si>
  <si>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</si>
  <si>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</si>
  <si>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</si>
  <si>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</si>
  <si>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</si>
  <si>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</si>
  <si>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</si>
  <si>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</si>
  <si>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</si>
  <si>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</si>
  <si>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</si>
  <si>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</si>
  <si>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</si>
  <si>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</si>
  <si>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</si>
  <si>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</si>
  <si>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</si>
  <si>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</si>
  <si>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</si>
  <si>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</si>
  <si>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</si>
  <si>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</si>
  <si>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</si>
  <si>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</si>
  <si>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</si>
  <si>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</si>
  <si>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</si>
  <si>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</si>
  <si>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</si>
  <si>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</si>
  <si>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</si>
  <si>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</si>
  <si>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</si>
  <si>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</si>
  <si>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</si>
  <si>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</si>
  <si>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</si>
  <si>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</si>
  <si>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</si>
  <si>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</si>
  <si>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</si>
  <si>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</si>
  <si>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</si>
  <si>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</si>
  <si>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</si>
  <si>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</si>
  <si>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</si>
  <si>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</si>
  <si>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</si>
  <si>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</si>
  <si>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</si>
  <si>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</si>
  <si>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</si>
  <si>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</si>
  <si>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</si>
  <si>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</si>
  <si>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</si>
  <si>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</si>
  <si>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</si>
  <si>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</si>
  <si>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</si>
  <si>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</si>
  <si>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</si>
  <si>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</si>
  <si>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</si>
  <si>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</si>
  <si>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</si>
  <si>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</si>
  <si>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</si>
  <si>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</si>
  <si>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</si>
  <si>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</si>
  <si>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</si>
  <si>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</si>
  <si>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</si>
  <si>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</si>
  <si>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</si>
  <si>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</si>
  <si>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</si>
  <si>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</si>
  <si>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</si>
  <si>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</si>
  <si>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</si>
  <si>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</si>
  <si>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</si>
  <si>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</si>
  <si>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</si>
  <si>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</si>
  <si>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</si>
  <si>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</si>
  <si>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</si>
  <si>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</si>
  <si>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</si>
  <si>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</si>
  <si>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</si>
  <si>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</si>
  <si>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</si>
  <si>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</si>
  <si>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</si>
  <si>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</si>
  <si>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</si>
  <si>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</si>
  <si>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</si>
  <si>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</si>
  <si>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</si>
  <si>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</si>
  <si>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</si>
  <si>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</si>
  <si>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</si>
  <si>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</si>
  <si>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</si>
  <si>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</si>
  <si>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</si>
  <si>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</si>
  <si>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</si>
  <si>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</si>
  <si>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</si>
  <si>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</si>
  <si>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</si>
  <si>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</si>
  <si>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</si>
  <si>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</si>
  <si>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</si>
  <si>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</si>
  <si>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</si>
  <si>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</si>
  <si>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</si>
  <si>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</si>
  <si>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</si>
  <si>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</si>
  <si>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</si>
  <si>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</si>
  <si>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</si>
  <si>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</si>
  <si>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</si>
  <si>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</si>
  <si>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</si>
  <si>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</si>
  <si>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</si>
  <si>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</si>
  <si>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</si>
  <si>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</si>
  <si>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</si>
  <si>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</si>
  <si>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</si>
  <si>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</si>
  <si>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</si>
  <si>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</si>
  <si>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</si>
  <si>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</si>
  <si>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</si>
  <si>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</si>
  <si>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</si>
  <si>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</si>
  <si>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</si>
  <si>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</si>
  <si>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</si>
  <si>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</si>
  <si>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</si>
  <si>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</si>
  <si>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</si>
  <si>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</si>
  <si>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</si>
  <si>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</si>
  <si>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</si>
  <si>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</si>
  <si>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</si>
  <si>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</si>
  <si>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</si>
  <si>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</si>
  <si>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</si>
  <si>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</si>
  <si>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</si>
  <si>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</si>
  <si>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</si>
  <si>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</si>
  <si>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</si>
  <si>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</si>
  <si>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</si>
  <si>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</si>
  <si>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</si>
  <si>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</si>
  <si>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</si>
  <si>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</si>
  <si>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</si>
  <si>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</si>
  <si>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</si>
  <si>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</si>
  <si>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</si>
  <si>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</si>
  <si>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</si>
  <si>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</si>
  <si>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</si>
  <si>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</si>
  <si>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</si>
  <si>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</si>
  <si>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</si>
  <si>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</si>
  <si>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</si>
  <si>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</si>
  <si>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</si>
  <si>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</si>
  <si>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</si>
  <si>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</si>
  <si>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</si>
  <si>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</si>
  <si>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</si>
  <si>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</si>
  <si>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</si>
  <si>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</si>
  <si>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</si>
  <si>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</si>
  <si>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</si>
  <si>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</si>
  <si>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</si>
  <si>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</si>
  <si>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</si>
  <si>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</si>
  <si>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</si>
  <si>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</si>
  <si>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</si>
  <si>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</si>
  <si>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</si>
  <si>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</si>
  <si>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</si>
  <si>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</si>
  <si>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</si>
  <si>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</si>
  <si>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</si>
  <si>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</si>
  <si>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</si>
  <si>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</si>
  <si>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</si>
  <si>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</si>
  <si>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</si>
  <si>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</si>
  <si>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</si>
  <si>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</si>
  <si>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</si>
  <si>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</si>
  <si>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</si>
  <si>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</si>
  <si>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</si>
  <si>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</si>
  <si>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</si>
  <si>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</si>
  <si>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</si>
  <si>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</si>
  <si>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</si>
  <si>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</si>
  <si>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</si>
  <si>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</si>
  <si>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</si>
  <si>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</si>
  <si>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</si>
  <si>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</si>
  <si>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</si>
  <si>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</si>
  <si>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</si>
  <si>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</si>
  <si>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</si>
  <si>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</si>
  <si>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</si>
  <si>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</si>
  <si>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</si>
  <si>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</si>
  <si>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</si>
  <si>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</si>
  <si>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</si>
  <si>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</si>
  <si>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</si>
  <si>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</si>
  <si>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</si>
  <si>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</si>
  <si>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</si>
  <si>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</si>
  <si>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</si>
  <si>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</si>
  <si>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</si>
  <si>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</si>
  <si>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</si>
  <si>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</si>
  <si>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</si>
  <si>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</si>
  <si>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</si>
  <si>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</si>
  <si>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</si>
  <si>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</si>
  <si>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</si>
  <si>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</si>
  <si>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</si>
  <si>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</si>
  <si>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</si>
  <si>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</si>
  <si>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</si>
  <si>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</si>
  <si>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</si>
  <si>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</si>
  <si>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</si>
  <si>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</si>
  <si>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</si>
  <si>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</si>
  <si>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</si>
  <si>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</si>
  <si>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</si>
  <si>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</si>
  <si>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</si>
  <si>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</si>
  <si>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</si>
  <si>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</si>
  <si>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</si>
  <si>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</si>
  <si>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</si>
  <si>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</si>
  <si>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</si>
  <si>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</si>
  <si>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</si>
  <si>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</si>
  <si>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</si>
  <si>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</si>
  <si>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</si>
  <si>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</si>
  <si>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</si>
  <si>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</si>
  <si>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</si>
  <si>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</si>
  <si>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</si>
  <si>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</si>
  <si>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</si>
  <si>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</si>
  <si>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</si>
  <si>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</si>
  <si>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</si>
  <si>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</si>
  <si>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</si>
  <si>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</si>
  <si>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</si>
  <si>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</si>
  <si>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</si>
  <si>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</si>
  <si>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</si>
  <si>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</si>
  <si>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</si>
  <si>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</si>
  <si>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</si>
  <si>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</si>
  <si>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</si>
  <si>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</si>
  <si>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</si>
  <si>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</si>
  <si>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</si>
  <si>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</si>
  <si>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</si>
  <si>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</si>
  <si>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</si>
  <si>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</si>
  <si>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</si>
  <si>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</si>
  <si>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</si>
  <si>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</si>
  <si>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</si>
  <si>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</si>
  <si>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</si>
  <si>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</si>
  <si>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</si>
  <si>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</si>
  <si>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</si>
  <si>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</si>
  <si>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</si>
  <si>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</si>
  <si>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</si>
  <si>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</si>
  <si>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</si>
  <si>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</si>
  <si>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</si>
  <si>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</si>
  <si>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</si>
  <si>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</si>
  <si>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</si>
  <si>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</si>
  <si>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</si>
  <si>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</si>
  <si>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</si>
  <si>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</si>
  <si>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</si>
  <si>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</si>
  <si>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</si>
  <si>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</si>
  <si>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</si>
  <si>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</si>
  <si>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</si>
  <si>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</si>
  <si>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</si>
  <si>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</si>
  <si>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</si>
  <si>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</si>
  <si>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</si>
  <si>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</si>
  <si>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</si>
  <si>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</si>
  <si>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</si>
  <si>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</si>
  <si>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</si>
  <si>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</si>
  <si>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</si>
  <si>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</si>
  <si>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</si>
  <si>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</si>
  <si>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</si>
  <si>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</si>
  <si>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</si>
  <si>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</si>
  <si>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</si>
  <si>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</si>
  <si>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</si>
  <si>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</si>
  <si>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</si>
  <si>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</si>
  <si>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</si>
  <si>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</si>
  <si>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</si>
  <si>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</si>
  <si>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</si>
  <si>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</si>
  <si>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</si>
  <si>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</si>
  <si>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</si>
  <si>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</si>
  <si>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</si>
  <si>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</si>
  <si>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</si>
  <si>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</si>
  <si>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</si>
  <si>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</si>
  <si>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</si>
  <si>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</si>
  <si>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</si>
  <si>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</si>
  <si>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</si>
  <si>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</si>
  <si>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</si>
  <si>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</si>
  <si>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</si>
  <si>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</si>
  <si>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</si>
  <si>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</si>
  <si>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</si>
  <si>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</si>
  <si>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</si>
  <si>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</si>
  <si>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</si>
  <si>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</si>
  <si>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</si>
  <si>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</si>
  <si>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</si>
  <si>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</si>
  <si>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</si>
  <si>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</si>
  <si>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</si>
  <si>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</si>
  <si>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</si>
  <si>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</si>
  <si>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</si>
  <si>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</si>
  <si>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</si>
  <si>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</si>
  <si>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</si>
  <si>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</si>
  <si>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</si>
  <si>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</si>
  <si>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</si>
  <si>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</si>
  <si>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</si>
  <si>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</si>
  <si>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</si>
  <si>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</si>
  <si>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</si>
  <si>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</si>
  <si>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</si>
  <si>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</si>
  <si>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</si>
  <si>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</si>
  <si>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</si>
  <si>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</si>
  <si>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</si>
  <si>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</si>
  <si>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</si>
  <si>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</si>
  <si>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</si>
  <si>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</si>
  <si>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</si>
  <si>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</si>
  <si>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</si>
  <si>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</si>
  <si>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</si>
  <si>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</si>
  <si>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</si>
  <si>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</si>
  <si>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</si>
  <si>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</si>
  <si>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</si>
  <si>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</si>
  <si>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</si>
  <si>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</si>
  <si>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</si>
  <si>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</si>
  <si>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</si>
  <si>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</si>
  <si>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</si>
  <si>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</si>
  <si>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</si>
  <si>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</si>
  <si>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</si>
  <si>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</si>
  <si>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</si>
  <si>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</si>
  <si>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</si>
  <si>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</si>
  <si>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</si>
  <si>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</si>
  <si>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</si>
  <si>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</si>
  <si>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</si>
  <si>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</si>
  <si>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</si>
  <si>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</si>
  <si>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</si>
  <si>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</si>
  <si>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</si>
  <si>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</si>
  <si>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</si>
  <si>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</si>
  <si>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</si>
  <si>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</si>
  <si>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</si>
  <si>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</si>
  <si>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</si>
  <si>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</si>
  <si>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</si>
  <si>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</si>
  <si>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</si>
  <si>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</si>
  <si>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</si>
  <si>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</si>
  <si>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</si>
  <si>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</si>
  <si>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</si>
  <si>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</si>
  <si>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</si>
  <si>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</si>
  <si>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</si>
  <si>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</si>
  <si>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</si>
  <si>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</si>
  <si>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</si>
  <si>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</si>
  <si>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</si>
  <si>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</si>
  <si>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</si>
  <si>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</si>
  <si>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</si>
  <si>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</si>
  <si>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</si>
  <si>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</si>
  <si>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</si>
  <si>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</si>
  <si>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</si>
  <si>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</si>
  <si>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</si>
  <si>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</si>
  <si>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</si>
  <si>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</si>
  <si>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</si>
  <si>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</si>
  <si>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</si>
  <si>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</si>
  <si>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</si>
  <si>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</si>
  <si>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</si>
  <si>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</si>
  <si>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</si>
  <si>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</si>
  <si>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</si>
  <si>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</si>
  <si>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</si>
  <si>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</si>
  <si>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</si>
  <si>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</si>
  <si>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</si>
  <si>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</si>
  <si>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</si>
  <si>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</si>
  <si>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</si>
  <si>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</si>
  <si>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</si>
  <si>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</si>
  <si>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</si>
  <si>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</si>
  <si>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</si>
  <si>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</si>
  <si>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</si>
  <si>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</si>
  <si>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</si>
  <si>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</si>
  <si>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</si>
  <si>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</si>
  <si>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</si>
  <si>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</si>
  <si>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</si>
  <si>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</si>
  <si>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</si>
  <si>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</si>
  <si>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</si>
  <si>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</si>
  <si>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</si>
  <si>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</si>
  <si>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</si>
  <si>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</si>
  <si>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</si>
  <si>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</si>
  <si>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</si>
  <si>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</si>
  <si>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</si>
  <si>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</si>
  <si>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</si>
  <si>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</si>
  <si>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</si>
  <si>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</si>
  <si>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</si>
  <si>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</si>
  <si>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</si>
  <si>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</si>
  <si>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</si>
  <si>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</si>
  <si>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</si>
  <si>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</si>
  <si>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</si>
  <si>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</si>
  <si>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</si>
  <si>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</si>
  <si>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</si>
  <si>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</si>
  <si>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</si>
  <si>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</si>
  <si>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</si>
  <si>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</si>
  <si>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</si>
  <si>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</si>
  <si>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</si>
  <si>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</si>
  <si>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</si>
  <si>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</si>
  <si>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</si>
  <si>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</si>
  <si>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</si>
  <si>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</si>
  <si>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</si>
  <si>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</si>
  <si>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</si>
  <si>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</si>
  <si>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</si>
  <si>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</si>
  <si>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</si>
  <si>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</si>
  <si>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</si>
  <si>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</si>
  <si>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</si>
  <si>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</si>
  <si>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</si>
  <si>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</si>
  <si>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</si>
  <si>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</si>
  <si>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</si>
  <si>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</si>
  <si>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</si>
  <si>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</si>
  <si>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</si>
  <si>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</si>
  <si>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</si>
  <si>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</si>
  <si>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</si>
  <si>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</si>
  <si>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</si>
  <si>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</si>
  <si>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</si>
  <si>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</si>
  <si>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</si>
  <si>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</si>
  <si>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</si>
  <si>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</si>
  <si>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</si>
  <si>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</si>
  <si>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</si>
  <si>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</si>
  <si>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</si>
  <si>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</si>
  <si>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</si>
  <si>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</si>
  <si>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</si>
  <si>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</si>
  <si>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</si>
  <si>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</si>
  <si>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</si>
  <si>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</si>
  <si>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</si>
  <si>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</si>
  <si>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</si>
  <si>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</si>
  <si>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</si>
  <si>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</si>
  <si>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</si>
  <si>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</si>
  <si>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</si>
  <si>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</si>
  <si>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</si>
  <si>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</si>
  <si>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</si>
  <si>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</si>
  <si>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</si>
  <si>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</si>
  <si>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</si>
  <si>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</si>
  <si>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</si>
  <si>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</si>
  <si>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</si>
  <si>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</si>
  <si>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</si>
  <si>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</si>
  <si>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</si>
  <si>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</si>
  <si>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</si>
  <si>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</si>
  <si>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</si>
  <si>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</si>
  <si>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</si>
  <si>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</si>
  <si>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</si>
  <si>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</si>
  <si>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</si>
  <si>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</si>
  <si>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</si>
  <si>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</si>
  <si>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</si>
  <si>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</si>
  <si>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</si>
  <si>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</si>
  <si>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</si>
  <si>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</si>
  <si>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</si>
  <si>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</si>
  <si>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</si>
  <si>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</si>
  <si>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</si>
  <si>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</si>
  <si>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</si>
  <si>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</si>
  <si>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</si>
  <si>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</si>
  <si>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</si>
  <si>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</si>
  <si>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</si>
  <si>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</si>
  <si>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</si>
  <si>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</si>
  <si>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</si>
  <si>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</si>
  <si>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</si>
  <si>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</si>
  <si>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</si>
  <si>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</si>
  <si>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</si>
  <si>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</si>
  <si>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</si>
  <si>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</si>
  <si>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</si>
  <si>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</si>
  <si>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</si>
  <si>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</si>
  <si>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</si>
  <si>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</si>
  <si>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</si>
  <si>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</si>
  <si>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</si>
  <si>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</si>
  <si>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</si>
  <si>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</si>
  <si>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</si>
  <si>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</si>
  <si>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</si>
  <si>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</si>
  <si>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</si>
  <si>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</si>
  <si>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</si>
  <si>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</si>
  <si>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</si>
  <si>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</si>
  <si>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</si>
  <si>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</si>
  <si>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</si>
  <si>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</si>
  <si>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</si>
  <si>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</si>
  <si>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</si>
  <si>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</si>
  <si>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</si>
  <si>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</si>
  <si>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</si>
  <si>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</si>
  <si>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</si>
  <si>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</si>
  <si>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</si>
  <si>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</si>
  <si>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</si>
  <si>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</si>
  <si>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</si>
  <si>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</si>
  <si>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</si>
  <si>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</si>
  <si>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</si>
  <si>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</si>
  <si>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</si>
  <si>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</si>
  <si>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</si>
  <si>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</si>
  <si>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</si>
  <si>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</si>
  <si>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</si>
  <si>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</si>
  <si>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</si>
  <si>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</si>
  <si>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</si>
  <si>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</si>
  <si>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</si>
  <si>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</si>
  <si>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</si>
  <si>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</si>
  <si>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</si>
  <si>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</si>
  <si>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</si>
  <si>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</si>
  <si>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</si>
  <si>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</si>
  <si>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</si>
  <si>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</si>
  <si>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</si>
  <si>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</si>
  <si>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</si>
  <si>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</si>
  <si>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</si>
  <si>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</si>
  <si>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</si>
  <si>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</si>
  <si>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</si>
  <si>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</si>
  <si>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</si>
  <si>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</si>
  <si>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</si>
  <si>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</si>
  <si>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</si>
  <si>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</si>
  <si>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</si>
  <si>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</si>
  <si>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</si>
  <si>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</si>
  <si>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</si>
  <si>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</si>
  <si>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</si>
  <si>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</si>
  <si>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</si>
  <si>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</si>
  <si>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</si>
  <si>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</si>
  <si>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</si>
  <si>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</si>
  <si>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</si>
  <si>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</si>
  <si>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</si>
  <si>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</si>
  <si>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</si>
  <si>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</si>
  <si>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</si>
  <si>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</si>
  <si>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</si>
  <si>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</si>
  <si>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</si>
  <si>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</si>
  <si>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</si>
  <si>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</si>
  <si>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</si>
  <si>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</si>
  <si>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</si>
  <si>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</si>
  <si>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</si>
  <si>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</si>
  <si>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</si>
  <si>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</si>
  <si>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</si>
  <si>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</si>
  <si>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</si>
  <si>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</si>
  <si>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</si>
  <si>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</si>
  <si>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</si>
  <si>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</si>
  <si>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</si>
  <si>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</si>
  <si>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</si>
  <si>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</si>
  <si>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</si>
  <si>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</si>
  <si>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</si>
  <si>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</si>
  <si>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</si>
  <si>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</si>
  <si>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</si>
  <si>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</si>
  <si>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</si>
  <si>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</si>
  <si>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</si>
  <si>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</si>
  <si>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</si>
  <si>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</si>
  <si>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</si>
  <si>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</si>
  <si>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</si>
  <si>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</si>
  <si>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</si>
  <si>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</si>
  <si>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</si>
  <si>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</si>
  <si>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</si>
  <si>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</si>
  <si>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</si>
  <si>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</si>
  <si>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</si>
  <si>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</si>
  <si>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</si>
  <si>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</si>
  <si>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</si>
  <si>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</si>
  <si>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</si>
  <si>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</si>
  <si>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</si>
  <si>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</si>
  <si>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</si>
  <si>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</si>
  <si>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</si>
  <si>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</si>
  <si>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</si>
  <si>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</si>
  <si>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</si>
  <si>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</si>
  <si>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</si>
  <si>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</si>
  <si>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</si>
  <si>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</si>
  <si>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</si>
  <si>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</si>
  <si>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</si>
  <si>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</si>
  <si>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</si>
  <si>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</si>
  <si>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</si>
  <si>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</si>
  <si>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</si>
  <si>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</si>
  <si>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</si>
  <si>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</si>
  <si>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</si>
  <si>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</si>
  <si>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</si>
  <si>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</si>
  <si>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</si>
  <si>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</si>
  <si>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</si>
  <si>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</si>
  <si>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</si>
  <si>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</si>
  <si>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</si>
  <si>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</si>
  <si>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</si>
  <si>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</si>
  <si>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</si>
  <si>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</si>
  <si>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</si>
  <si>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</si>
  <si>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</si>
  <si>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</si>
  <si>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</si>
  <si>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</si>
  <si>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</si>
  <si>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</si>
  <si>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</si>
  <si>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</si>
  <si>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</si>
  <si>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</si>
  <si>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</si>
  <si>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</si>
  <si>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</si>
  <si>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</si>
  <si>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</si>
  <si>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</si>
  <si>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</si>
  <si>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</si>
  <si>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</si>
  <si>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</si>
  <si>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</si>
  <si>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</si>
  <si>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</si>
  <si>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</si>
  <si>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</si>
  <si>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</si>
  <si>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</si>
  <si>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</si>
  <si>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</si>
  <si>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</si>
  <si>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</si>
  <si>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</si>
  <si>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</si>
  <si>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</si>
  <si>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</si>
  <si>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</si>
  <si>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</si>
  <si>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</si>
  <si>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</si>
  <si>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</si>
  <si>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</si>
  <si>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</si>
  <si>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</si>
  <si>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</si>
  <si>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</si>
  <si>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</si>
  <si>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</si>
  <si>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</si>
  <si>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</si>
  <si>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</si>
  <si>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</si>
  <si>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</si>
  <si>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</si>
  <si>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</si>
  <si>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</si>
  <si>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</si>
  <si>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</si>
  <si>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</si>
  <si>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</si>
  <si>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</si>
  <si>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</si>
  <si>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</si>
  <si>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</si>
  <si>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</si>
  <si>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</si>
  <si>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</si>
  <si>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</si>
  <si>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</si>
  <si>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</si>
  <si>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</si>
  <si>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</si>
  <si>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</si>
  <si>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</si>
  <si>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</si>
  <si>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</si>
  <si>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</si>
  <si>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</si>
  <si>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</si>
  <si>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</si>
  <si>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</si>
  <si>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</si>
  <si>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</si>
  <si>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</si>
  <si>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</si>
  <si>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</si>
  <si>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</si>
  <si>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</si>
  <si>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</si>
  <si>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</si>
  <si>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</si>
  <si>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</si>
  <si>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</si>
  <si>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</si>
  <si>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</si>
  <si>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</si>
  <si>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</si>
  <si>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</si>
  <si>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</si>
  <si>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</si>
  <si>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</si>
  <si>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</si>
  <si>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</si>
  <si>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</si>
  <si>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</si>
  <si>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</si>
  <si>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</si>
  <si>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</si>
  <si>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</si>
  <si>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</si>
  <si>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</si>
  <si>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</si>
  <si>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</si>
  <si>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</si>
  <si>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</si>
  <si>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</si>
  <si>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</si>
  <si>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</si>
  <si>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</si>
  <si>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</si>
  <si>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</si>
  <si>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</si>
  <si>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</si>
  <si>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</si>
  <si>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</si>
  <si>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</si>
  <si>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</si>
  <si>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</si>
  <si>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</si>
  <si>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</si>
  <si>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</si>
  <si>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</si>
  <si>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</si>
  <si>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</si>
  <si>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</si>
  <si>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</si>
  <si>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</si>
  <si>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</si>
  <si>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</si>
  <si>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</si>
  <si>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</si>
  <si>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</si>
  <si>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</si>
  <si>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</si>
  <si>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</si>
  <si>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</si>
  <si>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</si>
  <si>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</si>
  <si>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</si>
  <si>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</si>
  <si>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</si>
  <si>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</si>
  <si>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</si>
  <si>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</si>
  <si>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</si>
  <si>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</si>
  <si>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</si>
  <si>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</si>
  <si>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</si>
  <si>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</si>
  <si>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</si>
  <si>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</si>
  <si>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</si>
  <si>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</si>
  <si>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</si>
  <si>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</si>
  <si>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</si>
  <si>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</si>
  <si>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</si>
  <si>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</si>
  <si>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</si>
  <si>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</si>
  <si>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</si>
  <si>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</si>
  <si>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</si>
  <si>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</si>
  <si>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</si>
  <si>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</si>
  <si>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</si>
  <si>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</si>
  <si>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</si>
  <si>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</si>
  <si>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</si>
  <si>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</si>
  <si>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</si>
  <si>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</si>
  <si>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</si>
  <si>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</si>
  <si>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</si>
  <si>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</si>
  <si>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</si>
  <si>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</si>
  <si>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</si>
  <si>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</si>
  <si>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</si>
  <si>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</si>
  <si>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</si>
  <si>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</si>
  <si>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</si>
  <si>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</si>
  <si>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</si>
  <si>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</si>
  <si>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</si>
  <si>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</si>
  <si>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</si>
  <si>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</si>
  <si>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</si>
  <si>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</si>
  <si>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</si>
  <si>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</si>
  <si>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</si>
  <si>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</si>
  <si>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</si>
  <si>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</si>
  <si>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</si>
  <si>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</si>
  <si>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</si>
  <si>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</si>
  <si>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</si>
  <si>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</si>
  <si>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</si>
  <si>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</si>
  <si>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</si>
  <si>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</si>
  <si>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</si>
  <si>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</si>
  <si>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</si>
  <si>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</si>
  <si>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</si>
  <si>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</si>
  <si>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</si>
  <si>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</si>
  <si>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</si>
  <si>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</si>
  <si>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</si>
  <si>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</si>
  <si>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</si>
  <si>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</si>
  <si>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</si>
  <si>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</si>
  <si>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</si>
  <si>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</si>
  <si>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</si>
  <si>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</si>
  <si>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</si>
  <si>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</si>
  <si>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</si>
  <si>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</si>
  <si>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</si>
  <si>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</si>
  <si>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</si>
  <si>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</si>
  <si>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</si>
  <si>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</si>
  <si>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</si>
  <si>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</si>
  <si>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</si>
  <si>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</si>
  <si>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</si>
  <si>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</si>
  <si>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</si>
  <si>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</si>
  <si>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</si>
  <si>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</si>
  <si>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</si>
  <si>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</si>
  <si>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</si>
  <si>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</si>
  <si>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</si>
  <si>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</si>
  <si>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</si>
  <si>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</si>
  <si>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</si>
  <si>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</si>
  <si>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</si>
  <si>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</si>
  <si>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</si>
  <si>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</si>
  <si>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</si>
  <si>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</si>
  <si>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</si>
  <si>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</si>
  <si>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</si>
  <si>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</si>
  <si>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</si>
  <si>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</si>
  <si>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</si>
  <si>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</si>
  <si>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</si>
  <si>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</si>
  <si>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</si>
  <si>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</si>
  <si>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</si>
  <si>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</si>
  <si>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</si>
  <si>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</si>
  <si>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</si>
  <si>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</si>
  <si>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</si>
  <si>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</si>
  <si>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</si>
  <si>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</si>
  <si>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</si>
  <si>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</si>
  <si>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</si>
  <si>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</si>
  <si>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</si>
  <si>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</si>
  <si>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</si>
  <si>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</si>
  <si>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</si>
  <si>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</si>
  <si>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</si>
  <si>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</si>
  <si>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</si>
  <si>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</si>
  <si>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</si>
  <si>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</si>
  <si>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</si>
  <si>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</si>
  <si>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</si>
  <si>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</si>
  <si>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</si>
  <si>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</si>
  <si>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</si>
  <si>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</si>
  <si>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</si>
  <si>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</si>
  <si>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</si>
  <si>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</si>
  <si>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</si>
  <si>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</si>
  <si>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</si>
  <si>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</si>
  <si>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</si>
  <si>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</si>
  <si>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</si>
  <si>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</si>
  <si>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</si>
  <si>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</si>
  <si>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</si>
  <si>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</si>
  <si>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</si>
  <si>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</si>
  <si>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</si>
  <si>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</si>
  <si>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</si>
  <si>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</si>
  <si>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</si>
  <si>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</si>
  <si>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</si>
  <si>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</si>
  <si>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</si>
  <si>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</si>
  <si>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</si>
  <si>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</si>
  <si>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</si>
  <si>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</si>
  <si>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</si>
  <si>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</si>
  <si>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</si>
  <si>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</si>
  <si>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</si>
  <si>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</si>
  <si>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</si>
  <si>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</si>
  <si>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</si>
  <si>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</si>
  <si>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</si>
  <si>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</si>
  <si>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</si>
  <si>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</si>
  <si>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</si>
  <si>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</si>
  <si>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</si>
  <si>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</si>
  <si>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</si>
  <si>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</si>
  <si>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</si>
  <si>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</si>
  <si>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</si>
  <si>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</si>
  <si>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</si>
  <si>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</si>
  <si>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</si>
  <si>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</si>
  <si>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</si>
  <si>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</si>
  <si>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</si>
  <si>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</si>
  <si>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</si>
  <si>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</si>
  <si>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</si>
  <si>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</si>
  <si>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</si>
  <si>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</si>
  <si>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</si>
  <si>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</si>
  <si>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</si>
  <si>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</si>
  <si>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</si>
  <si>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</si>
  <si>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</si>
  <si>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</si>
  <si>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</si>
  <si>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</si>
  <si>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</si>
  <si>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</si>
  <si>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</si>
  <si>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</si>
  <si>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</si>
  <si>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</si>
  <si>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</si>
  <si>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</si>
  <si>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</si>
  <si>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</si>
  <si>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</si>
  <si>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</si>
  <si>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</si>
  <si>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</si>
  <si>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</si>
  <si>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</si>
  <si>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</si>
  <si>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</si>
  <si>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</si>
  <si>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</si>
  <si>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</si>
  <si>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</si>
  <si>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</si>
  <si>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</si>
  <si>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</si>
  <si>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</si>
  <si>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</si>
  <si>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</si>
  <si>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</si>
  <si>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</si>
  <si>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</si>
  <si>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</si>
  <si>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</si>
  <si>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</si>
  <si>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</si>
  <si>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</si>
  <si>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</si>
  <si>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</si>
  <si>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</si>
  <si>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</si>
  <si>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</si>
  <si>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</si>
  <si>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</si>
  <si>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</si>
  <si>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</si>
  <si>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</si>
  <si>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</si>
  <si>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</si>
  <si>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</si>
  <si>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</si>
  <si>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</si>
  <si>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</si>
  <si>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</si>
  <si>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</si>
  <si>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</si>
  <si>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</si>
  <si>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</si>
  <si>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</si>
  <si>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</si>
  <si>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</si>
  <si>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</si>
  <si>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</si>
  <si>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</si>
  <si>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</si>
  <si>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</si>
  <si>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</si>
  <si>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</si>
  <si>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</si>
  <si>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</si>
  <si>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</si>
  <si>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</si>
  <si>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</si>
  <si>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</si>
  <si>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</si>
  <si>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</si>
  <si>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</si>
  <si>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</si>
  <si>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</si>
  <si>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</si>
  <si>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</si>
  <si>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</si>
  <si>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</si>
  <si>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</si>
  <si>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</si>
  <si>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</si>
  <si>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</si>
  <si>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</si>
  <si>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</si>
  <si>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</si>
  <si>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</si>
  <si>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</si>
  <si>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</si>
  <si>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</si>
  <si>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</si>
  <si>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</si>
  <si>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</si>
  <si>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</si>
  <si>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</si>
  <si>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</si>
  <si>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</si>
  <si>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</si>
  <si>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</si>
  <si>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</si>
  <si>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</si>
  <si>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</si>
  <si>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</si>
  <si>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</si>
  <si>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</si>
  <si>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</si>
  <si>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</si>
  <si>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</si>
  <si>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</si>
  <si>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</si>
  <si>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</si>
  <si>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</si>
  <si>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</si>
  <si>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</si>
  <si>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</si>
  <si>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</si>
  <si>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</si>
  <si>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</si>
  <si>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</si>
  <si>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</si>
  <si>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</si>
  <si>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</si>
  <si>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</si>
  <si>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</si>
  <si>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</si>
  <si>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</si>
  <si>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</si>
  <si>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</si>
  <si>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</si>
  <si>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</si>
  <si>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</si>
  <si>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</si>
  <si>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</si>
  <si>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</si>
  <si>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</si>
  <si>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</si>
  <si>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</si>
  <si>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</si>
  <si>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</si>
  <si>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</si>
  <si>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</si>
  <si>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</si>
  <si>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</si>
  <si>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</si>
  <si>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</si>
  <si>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</si>
  <si>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</si>
  <si>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</si>
  <si>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</si>
  <si>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</si>
  <si>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</si>
  <si>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</si>
  <si>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</si>
  <si>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</si>
  <si>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</si>
  <si>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</si>
  <si>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</si>
  <si>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</si>
  <si>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</si>
  <si>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</si>
  <si>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</si>
  <si>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</si>
  <si>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</si>
  <si>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</si>
  <si>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</si>
  <si>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</si>
  <si>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</si>
  <si>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</si>
  <si>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</si>
  <si>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</si>
  <si>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</si>
  <si>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</si>
  <si>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</si>
  <si>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</si>
  <si>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</si>
  <si>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</si>
  <si>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</si>
  <si>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</si>
  <si>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</si>
  <si>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</si>
  <si>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</si>
  <si>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</si>
  <si>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</si>
  <si>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</si>
  <si>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</si>
  <si>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</si>
  <si>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</si>
  <si>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</si>
  <si>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</si>
  <si>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</si>
  <si>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</si>
  <si>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</si>
  <si>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</si>
  <si>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</si>
  <si>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</si>
  <si>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</si>
  <si>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</si>
  <si>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</si>
  <si>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</si>
  <si>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</si>
  <si>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</si>
  <si>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</si>
  <si>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</si>
  <si>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</si>
  <si>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</si>
  <si>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</si>
  <si>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</si>
  <si>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</si>
  <si>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</si>
  <si>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</si>
  <si>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</si>
  <si>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</si>
  <si>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</si>
  <si>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</si>
  <si>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</si>
  <si>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</si>
  <si>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</si>
  <si>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</si>
  <si>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</si>
  <si>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</si>
  <si>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</si>
  <si>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</si>
  <si>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</si>
  <si>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</si>
  <si>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</si>
  <si>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</si>
  <si>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</si>
  <si>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</si>
  <si>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</si>
  <si>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</si>
  <si>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</si>
  <si>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</si>
  <si>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</si>
  <si>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</si>
  <si>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</si>
  <si>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</si>
  <si>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</si>
  <si>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</si>
  <si>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</si>
  <si>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</si>
  <si>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</si>
  <si>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</si>
  <si>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</si>
  <si>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</si>
  <si>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</si>
  <si>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</si>
  <si>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</si>
  <si>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</si>
  <si>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</si>
  <si>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</si>
  <si>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</si>
  <si>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</si>
  <si>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</si>
  <si>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</si>
  <si>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</si>
  <si>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</si>
  <si>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</si>
  <si>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</si>
  <si>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</si>
  <si>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</si>
  <si>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</si>
  <si>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</si>
  <si>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</si>
  <si>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</si>
  <si>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</si>
  <si>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</si>
  <si>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</si>
  <si>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</si>
  <si>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</si>
  <si>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</si>
  <si>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</si>
  <si>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</si>
  <si>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</si>
  <si>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</si>
  <si>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</si>
  <si>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</si>
  <si>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</si>
  <si>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</si>
  <si>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</si>
  <si>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</si>
  <si>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</si>
  <si>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</si>
  <si>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</si>
  <si>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</si>
  <si>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</si>
  <si>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</si>
  <si>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</si>
  <si>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</si>
  <si>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</si>
  <si>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</si>
  <si>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</si>
  <si>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</si>
  <si>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</si>
  <si>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</si>
  <si>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</si>
  <si>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</si>
  <si>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</si>
  <si>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</si>
  <si>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</si>
  <si>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</si>
  <si>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</si>
  <si>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</si>
  <si>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</si>
  <si>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</si>
  <si>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</si>
  <si>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</si>
  <si>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</si>
  <si>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</si>
  <si>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</si>
  <si>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</si>
  <si>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</si>
  <si>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</si>
  <si>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</si>
  <si>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</si>
  <si>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</si>
  <si>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</si>
  <si>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</si>
  <si>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</si>
  <si>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</si>
  <si>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</si>
  <si>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</si>
  <si>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</si>
  <si>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</si>
  <si>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</si>
  <si>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</si>
  <si>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</si>
  <si>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</si>
  <si>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</si>
  <si>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</si>
  <si>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</si>
  <si>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</si>
  <si>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</si>
  <si>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</si>
  <si>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</si>
  <si>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</si>
  <si>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</si>
  <si>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</si>
  <si>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</si>
  <si>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</si>
  <si>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</si>
  <si>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</si>
  <si>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</si>
  <si>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</si>
  <si>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</si>
  <si>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</si>
  <si>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</si>
  <si>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</si>
  <si>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</si>
  <si>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</si>
  <si>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</si>
  <si>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</si>
  <si>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</si>
  <si>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</si>
  <si>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</si>
  <si>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</si>
  <si>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</si>
  <si>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</si>
  <si>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</si>
  <si>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</si>
  <si>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</si>
  <si>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</si>
  <si>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</si>
  <si>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</si>
  <si>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</si>
  <si>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</si>
  <si>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</si>
  <si>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</si>
  <si>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</si>
  <si>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</si>
  <si>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</si>
  <si>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</si>
  <si>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</si>
  <si>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</si>
  <si>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</si>
  <si>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</si>
  <si>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</si>
  <si>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</si>
  <si>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</si>
  <si>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</si>
  <si>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</si>
  <si>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</si>
  <si>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</si>
  <si>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</si>
  <si>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</si>
  <si>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</si>
  <si>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</si>
  <si>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</si>
  <si>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</si>
  <si>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</si>
  <si>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</si>
  <si>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</si>
  <si>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</si>
  <si>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</si>
  <si>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</si>
  <si>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</si>
  <si>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</si>
  <si>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</si>
  <si>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</si>
  <si>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</si>
  <si>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</si>
  <si>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</si>
  <si>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</si>
  <si>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</si>
  <si>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</si>
  <si>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</si>
  <si>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</si>
  <si>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</si>
  <si>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</si>
  <si>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</si>
  <si>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</si>
  <si>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</si>
  <si>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</si>
  <si>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</si>
  <si>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</si>
  <si>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</si>
  <si>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</si>
  <si>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</si>
  <si>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</si>
  <si>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</si>
  <si>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</si>
  <si>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</si>
  <si>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</si>
  <si>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</si>
  <si>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</si>
  <si>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</si>
  <si>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</si>
  <si>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</si>
  <si>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</si>
  <si>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</si>
  <si>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</si>
  <si>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</si>
  <si>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</si>
  <si>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</si>
  <si>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</si>
  <si>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</si>
  <si>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</si>
  <si>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</si>
  <si>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</si>
  <si>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</si>
  <si>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</si>
  <si>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</si>
  <si>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</si>
  <si>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</si>
  <si>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</si>
  <si>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</si>
  <si>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</si>
  <si>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</si>
  <si>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</si>
  <si>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</si>
  <si>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</si>
  <si>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</si>
  <si>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</si>
  <si>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</si>
  <si>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</si>
  <si>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</si>
  <si>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</si>
  <si>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</si>
  <si>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</si>
  <si>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</si>
  <si>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</si>
  <si>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</si>
  <si>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</si>
  <si>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</si>
  <si>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</si>
  <si>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</si>
  <si>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</si>
  <si>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</si>
  <si>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</si>
  <si>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</si>
  <si>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</si>
  <si>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</si>
  <si>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</si>
  <si>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</si>
  <si>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</si>
  <si>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</si>
  <si>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</si>
  <si>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</si>
  <si>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</si>
  <si>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</si>
  <si>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</si>
  <si>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</si>
  <si>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</si>
  <si>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</si>
  <si>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</si>
  <si>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</si>
  <si>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</si>
  <si>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</si>
  <si>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</si>
  <si>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</si>
  <si>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</si>
  <si>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</si>
  <si>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</si>
  <si>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</si>
  <si>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</si>
  <si>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</si>
  <si>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</si>
  <si>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</si>
  <si>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</si>
  <si>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</si>
  <si>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</si>
  <si>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</si>
  <si>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</si>
  <si>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</si>
  <si>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</si>
  <si>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</si>
  <si>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</si>
  <si>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</si>
  <si>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</si>
  <si>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</si>
  <si>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</si>
  <si>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</si>
  <si>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</si>
  <si>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</si>
  <si>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</si>
  <si>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</si>
  <si>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</si>
  <si>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</si>
  <si>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</si>
  <si>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</si>
  <si>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</si>
  <si>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</si>
  <si>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</si>
  <si>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</si>
  <si>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</si>
  <si>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</si>
  <si>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</si>
  <si>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</si>
  <si>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</si>
  <si>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</si>
  <si>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</si>
  <si>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</si>
  <si>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</si>
  <si>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</si>
  <si>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</si>
  <si>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</si>
  <si>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</si>
  <si>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</si>
  <si>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</si>
  <si>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</si>
  <si>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</si>
  <si>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</si>
  <si>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</si>
  <si>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</si>
  <si>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</si>
  <si>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</si>
  <si>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</si>
  <si>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</si>
  <si>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</si>
  <si>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</si>
  <si>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</si>
  <si>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</si>
  <si>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</si>
  <si>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</si>
  <si>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</si>
  <si>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</si>
  <si>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</si>
  <si>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</si>
  <si>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</si>
  <si>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</si>
  <si>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</si>
  <si>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</si>
  <si>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</si>
  <si>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</si>
  <si>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</si>
  <si>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</si>
  <si>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</si>
  <si>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</si>
  <si>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</si>
  <si>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</si>
  <si>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</si>
  <si>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</si>
  <si>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</si>
  <si>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</si>
  <si>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</si>
  <si>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</si>
  <si>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</si>
  <si>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</si>
  <si>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</si>
  <si>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</si>
  <si>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</si>
  <si>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</si>
  <si>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</si>
  <si>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</si>
  <si>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</si>
  <si>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</si>
  <si>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</si>
  <si>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</si>
  <si>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</si>
  <si>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</si>
  <si>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</si>
  <si>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</si>
  <si>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</si>
  <si>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</si>
  <si>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</si>
  <si>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</si>
  <si>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</si>
  <si>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</si>
  <si>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</si>
  <si>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</si>
  <si>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</si>
  <si>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</si>
  <si>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</si>
  <si>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</si>
  <si>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</si>
  <si>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</si>
  <si>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</si>
  <si>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</si>
  <si>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</si>
  <si>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</si>
  <si>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</si>
  <si>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</si>
  <si>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</si>
  <si>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</si>
  <si>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</si>
  <si>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</si>
  <si>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</si>
  <si>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</si>
  <si>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</si>
  <si>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</si>
  <si>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</si>
  <si>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</si>
  <si>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</si>
  <si>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</si>
  <si>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</si>
  <si>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</si>
  <si>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</si>
  <si>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</si>
  <si>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</si>
  <si>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</si>
  <si>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</si>
  <si>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</si>
  <si>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</si>
  <si>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</si>
  <si>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</si>
  <si>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</si>
  <si>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</si>
  <si>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</si>
  <si>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</si>
  <si>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</si>
  <si>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</si>
  <si>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</si>
  <si>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</si>
  <si>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</si>
  <si>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</si>
  <si>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</si>
  <si>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</si>
  <si>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</si>
  <si>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</si>
  <si>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</si>
  <si>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</si>
  <si>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</si>
  <si>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</si>
  <si>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</si>
  <si>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</si>
  <si>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</si>
  <si>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</si>
  <si>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</si>
  <si>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</si>
  <si>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</si>
  <si>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</si>
  <si>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</si>
  <si>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</si>
  <si>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</si>
  <si>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</si>
  <si>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</si>
  <si>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</si>
  <si>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</si>
  <si>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</si>
  <si>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</si>
  <si>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</si>
  <si>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</si>
  <si>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</si>
  <si>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</si>
  <si>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</si>
  <si>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</si>
  <si>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</si>
  <si>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</si>
  <si>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</si>
  <si>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</si>
  <si>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</si>
  <si>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</si>
  <si>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</si>
  <si>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</si>
  <si>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</si>
  <si>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</si>
  <si>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</si>
  <si>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</si>
  <si>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</si>
  <si>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</si>
  <si>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</si>
  <si>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</si>
  <si>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</si>
  <si>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</si>
  <si>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</si>
  <si>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</si>
  <si>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</si>
  <si>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</si>
  <si>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</si>
  <si>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</si>
  <si>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</si>
  <si>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</si>
  <si>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</si>
  <si>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</si>
  <si>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</si>
  <si>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</si>
  <si>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</si>
  <si>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</si>
  <si>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</si>
  <si>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</si>
  <si>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</si>
  <si>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</si>
  <si>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</si>
  <si>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</si>
  <si>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</si>
  <si>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</si>
  <si>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</si>
  <si>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</si>
  <si>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</si>
  <si>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</si>
  <si>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</si>
  <si>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</si>
  <si>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</si>
  <si>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</si>
  <si>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</si>
  <si>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</si>
  <si>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</si>
  <si>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</si>
  <si>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</si>
  <si>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</si>
  <si>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</si>
  <si>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</si>
  <si>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</si>
  <si>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</si>
  <si>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</si>
  <si>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</si>
  <si>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</si>
  <si>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</si>
  <si>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</si>
  <si>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</si>
  <si>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</si>
  <si>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</si>
  <si>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</si>
  <si>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</si>
  <si>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</si>
  <si>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</si>
  <si>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</si>
  <si>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</si>
  <si>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</si>
  <si>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</si>
  <si>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</si>
  <si>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</si>
  <si>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</si>
  <si>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</si>
  <si>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</si>
  <si>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</si>
  <si>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</si>
  <si>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</si>
  <si>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</si>
  <si>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</si>
  <si>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</si>
  <si>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</si>
  <si>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</si>
  <si>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</si>
  <si>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</si>
  <si>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</si>
  <si>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</si>
  <si>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</si>
  <si>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</si>
  <si>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</si>
  <si>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</si>
  <si>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</si>
  <si>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</si>
  <si>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</si>
  <si>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</si>
  <si>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</si>
  <si>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</si>
  <si>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</si>
  <si>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</si>
  <si>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</si>
  <si>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</si>
  <si>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</si>
  <si>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</si>
  <si>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</si>
  <si>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</si>
  <si>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</si>
  <si>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</si>
  <si>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</si>
  <si>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</si>
  <si>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</si>
  <si>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</si>
  <si>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</si>
  <si>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</si>
  <si>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</si>
  <si>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</si>
  <si>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</si>
  <si>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</si>
  <si>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</si>
  <si>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</si>
  <si>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</si>
  <si>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</si>
  <si>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</si>
  <si>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</si>
  <si>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</si>
  <si>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</si>
  <si>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</si>
  <si>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</si>
  <si>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</si>
  <si>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</si>
  <si>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</si>
  <si>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</si>
  <si>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</si>
  <si>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</si>
  <si>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</si>
  <si>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</si>
  <si>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</si>
  <si>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</si>
  <si>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</si>
  <si>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</si>
  <si>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</si>
  <si>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</si>
  <si>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</si>
  <si>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</si>
  <si>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</si>
  <si>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</si>
  <si>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</si>
  <si>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</si>
  <si>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</si>
  <si>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</si>
  <si>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</si>
  <si>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</si>
  <si>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</si>
  <si>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</si>
  <si>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</si>
  <si>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</si>
  <si>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</si>
  <si>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</si>
  <si>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</si>
  <si>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</si>
  <si>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</si>
  <si>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</si>
  <si>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</si>
  <si>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</si>
  <si>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</si>
  <si>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</si>
  <si>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</si>
  <si>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</si>
  <si>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</si>
  <si>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</si>
  <si>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</si>
  <si>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</si>
  <si>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</si>
  <si>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</si>
  <si>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</si>
  <si>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</si>
  <si>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</si>
  <si>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</si>
  <si>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</si>
  <si>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</si>
  <si>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</si>
  <si>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</si>
  <si>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</si>
  <si>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</si>
  <si>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</si>
  <si>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</si>
  <si>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</si>
  <si>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</si>
  <si>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</si>
  <si>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</si>
  <si>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</si>
  <si>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</si>
  <si>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</si>
  <si>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</si>
  <si>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</si>
  <si>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</si>
  <si>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</si>
  <si>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</si>
  <si>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</si>
  <si>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</si>
  <si>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</si>
  <si>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</si>
  <si>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</si>
  <si>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</si>
  <si>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</si>
  <si>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</si>
  <si>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</si>
  <si>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</si>
  <si>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</si>
  <si>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</si>
  <si>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</si>
  <si>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</si>
  <si>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</si>
  <si>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</si>
  <si>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</si>
  <si>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</si>
  <si>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</si>
  <si>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</si>
  <si>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</si>
  <si>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</si>
  <si>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</si>
  <si>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</si>
  <si>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</si>
  <si>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</si>
  <si>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</si>
  <si>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</si>
  <si>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</si>
  <si>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</si>
  <si>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</si>
  <si>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</si>
  <si>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</si>
  <si>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</si>
  <si>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</si>
  <si>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</si>
  <si>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</si>
  <si>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</si>
  <si>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</si>
  <si>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</si>
  <si>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</si>
  <si>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</si>
  <si>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</si>
  <si>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</si>
  <si>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</si>
  <si>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</si>
  <si>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</si>
  <si>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</si>
  <si>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</si>
  <si>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</si>
  <si>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</si>
  <si>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</si>
  <si>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</si>
  <si>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</si>
  <si>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</si>
  <si>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</si>
  <si>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</si>
  <si>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</si>
  <si>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</si>
  <si>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</si>
  <si>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</si>
  <si>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</si>
  <si>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</si>
  <si>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</si>
  <si>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</si>
  <si>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</si>
  <si>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</si>
  <si>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</si>
  <si>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</si>
  <si>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</si>
  <si>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</si>
  <si>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</si>
  <si>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</si>
  <si>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</si>
  <si>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</si>
  <si>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</si>
  <si>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</si>
  <si>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</si>
  <si>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</si>
  <si>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</si>
  <si>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</si>
  <si>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</si>
  <si>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</si>
  <si>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</si>
  <si>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</si>
  <si>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</si>
  <si>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</si>
  <si>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</si>
  <si>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</si>
  <si>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</si>
  <si>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</si>
  <si>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</si>
  <si>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</si>
  <si>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</si>
  <si>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</si>
  <si>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</si>
  <si>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</si>
  <si>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</si>
  <si>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</si>
  <si>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</si>
  <si>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</si>
  <si>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</si>
  <si>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</si>
  <si>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</si>
  <si>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</si>
  <si>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</si>
  <si>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</si>
  <si>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</si>
  <si>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</si>
  <si>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</si>
  <si>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</si>
  <si>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</si>
  <si>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</si>
  <si>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</si>
  <si>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</si>
  <si>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</si>
  <si>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</si>
  <si>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</si>
  <si>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</si>
  <si>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</si>
  <si>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</si>
  <si>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</si>
  <si>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</si>
  <si>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</si>
  <si>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</si>
  <si>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</si>
  <si>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</si>
  <si>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</si>
  <si>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</si>
  <si>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</si>
  <si>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</si>
  <si>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</si>
  <si>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</si>
  <si>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</si>
  <si>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</si>
  <si>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</si>
  <si>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</si>
  <si>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</si>
  <si>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</si>
  <si>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</si>
  <si>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</si>
  <si>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</si>
  <si>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</si>
  <si>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</si>
  <si>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</si>
  <si>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</si>
  <si>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</si>
  <si>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</si>
  <si>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</si>
  <si>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</si>
  <si>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</si>
  <si>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</si>
  <si>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</si>
  <si>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</si>
  <si>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</si>
  <si>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</si>
  <si>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</si>
  <si>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</si>
  <si>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</si>
  <si>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</si>
  <si>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</si>
  <si>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</si>
  <si>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</si>
  <si>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</si>
  <si>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</si>
  <si>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</si>
  <si>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</si>
  <si>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</si>
  <si>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</si>
  <si>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</si>
  <si>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</si>
  <si>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</si>
  <si>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</si>
  <si>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</si>
  <si>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</si>
  <si>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</si>
  <si>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</si>
  <si>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</si>
  <si>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</si>
  <si>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</si>
  <si>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</si>
  <si>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</si>
  <si>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</si>
  <si>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</si>
  <si>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</si>
  <si>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</si>
  <si>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</si>
  <si>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</si>
  <si>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</si>
  <si>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</si>
  <si>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</si>
  <si>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</si>
  <si>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</si>
  <si>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</si>
  <si>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</si>
  <si>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</si>
  <si>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</si>
  <si>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</si>
  <si>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</si>
  <si>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</si>
  <si>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</si>
  <si>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</si>
  <si>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</si>
  <si>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</si>
  <si>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</si>
  <si>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</si>
  <si>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</si>
  <si>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</si>
  <si>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</si>
  <si>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</si>
  <si>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</si>
  <si>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</si>
  <si>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</si>
  <si>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</si>
  <si>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</si>
  <si>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</si>
  <si>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</si>
  <si>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</si>
  <si>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</si>
  <si>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</si>
  <si>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</si>
  <si>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</si>
  <si>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</si>
  <si>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</si>
  <si>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</si>
  <si>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</si>
  <si>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</si>
  <si>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</si>
  <si>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</si>
  <si>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</si>
  <si>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</si>
  <si>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</si>
  <si>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</si>
  <si>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</si>
  <si>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</si>
  <si>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</si>
  <si>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</si>
  <si>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</si>
  <si>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</si>
  <si>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</si>
  <si>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</si>
  <si>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</si>
  <si>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</si>
  <si>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</si>
  <si>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</si>
  <si>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</si>
  <si>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</si>
  <si>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</si>
  <si>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</si>
  <si>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</si>
  <si>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</si>
  <si>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</si>
  <si>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</si>
  <si>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</si>
  <si>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</si>
  <si>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</si>
  <si>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</si>
  <si>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</si>
  <si>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</si>
  <si>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</si>
  <si>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</si>
  <si>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</si>
  <si>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</si>
  <si>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</si>
  <si>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</si>
  <si>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</si>
  <si>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</si>
  <si>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</si>
  <si>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</si>
  <si>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</si>
  <si>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</si>
  <si>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</si>
  <si>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</si>
  <si>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</si>
  <si>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</si>
  <si>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</si>
  <si>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</si>
  <si>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</si>
  <si>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</si>
  <si>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</si>
  <si>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</si>
  <si>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</si>
  <si>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</si>
  <si>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</si>
  <si>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</si>
  <si>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</si>
  <si>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</si>
  <si>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</si>
  <si>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</si>
  <si>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</si>
  <si>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</si>
  <si>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</si>
  <si>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</si>
  <si>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</si>
  <si>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</si>
  <si>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</si>
  <si>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</si>
  <si>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</si>
  <si>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</si>
  <si>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</si>
  <si>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</si>
  <si>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</si>
  <si>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</si>
  <si>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</si>
  <si>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</si>
  <si>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</si>
  <si>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</si>
  <si>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</si>
  <si>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</si>
  <si>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</si>
  <si>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</si>
  <si>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</si>
  <si>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</si>
  <si>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</si>
  <si>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</si>
  <si>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</si>
  <si>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</si>
  <si>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</si>
  <si>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</si>
  <si>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</si>
  <si>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</si>
  <si>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</si>
  <si>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</si>
  <si>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</si>
  <si>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</si>
  <si>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</si>
  <si>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</si>
  <si>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</si>
  <si>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</si>
  <si>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</si>
  <si>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</si>
  <si>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</si>
  <si>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</si>
  <si>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</si>
  <si>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</si>
  <si>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</si>
  <si>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</si>
  <si>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</si>
  <si>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</si>
  <si>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</si>
  <si>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</si>
  <si>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</si>
  <si>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</si>
  <si>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</si>
  <si>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</si>
  <si>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</si>
  <si>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</si>
  <si>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</si>
  <si>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</si>
  <si>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</si>
  <si>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</si>
  <si>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</si>
  <si>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</si>
  <si>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</si>
  <si>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</si>
  <si>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</si>
  <si>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</si>
  <si>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</si>
  <si>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</si>
  <si>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</si>
  <si>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</si>
  <si>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</si>
  <si>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</si>
  <si>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</si>
  <si>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</si>
  <si>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</si>
  <si>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</si>
  <si>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</si>
  <si>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</si>
  <si>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</si>
  <si>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</si>
  <si>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</si>
  <si>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</si>
  <si>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</si>
  <si>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</si>
  <si>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</si>
  <si>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</si>
  <si>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</si>
  <si>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</si>
  <si>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</si>
  <si>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</si>
  <si>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</si>
  <si>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</si>
  <si>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</si>
  <si>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</si>
  <si>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</si>
  <si>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</si>
  <si>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</si>
  <si>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</si>
  <si>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</si>
  <si>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</si>
  <si>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</si>
  <si>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</si>
  <si>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</si>
  <si>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</si>
  <si>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</si>
  <si>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</si>
  <si>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</si>
  <si>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</si>
  <si>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</si>
  <si>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</si>
  <si>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</si>
  <si>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</si>
  <si>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</si>
  <si>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</si>
  <si>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</si>
  <si>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</si>
  <si>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</si>
  <si>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</si>
  <si>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</si>
  <si>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</si>
  <si>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</si>
  <si>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</si>
  <si>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</si>
  <si>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</si>
  <si>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</si>
  <si>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</si>
  <si>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</si>
  <si>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</si>
  <si>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</si>
  <si>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</si>
  <si>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</si>
  <si>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</si>
  <si>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</si>
  <si>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</si>
  <si>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</si>
  <si>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</si>
  <si>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</si>
  <si>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</si>
  <si>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</si>
  <si>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</si>
  <si>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</si>
  <si>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</si>
  <si>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</si>
  <si>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</si>
  <si>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</si>
  <si>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</si>
  <si>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</si>
  <si>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</si>
  <si>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</si>
  <si>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</si>
  <si>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</si>
  <si>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</si>
  <si>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</si>
  <si>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</si>
  <si>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</si>
  <si>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</si>
  <si>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</si>
  <si>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</si>
  <si>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</si>
  <si>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</si>
  <si>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</si>
  <si>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</si>
  <si>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</si>
  <si>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</si>
  <si>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</si>
  <si>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</si>
  <si>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</si>
  <si>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</si>
  <si>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</si>
  <si>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</si>
  <si>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</si>
  <si>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</si>
  <si>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</si>
  <si>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</si>
  <si>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</si>
  <si>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</si>
  <si>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</si>
  <si>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</si>
  <si>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</si>
  <si>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</si>
  <si>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</si>
  <si>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</si>
  <si>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</si>
  <si>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</si>
  <si>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</si>
  <si>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</si>
  <si>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</si>
  <si>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</si>
  <si>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</si>
  <si>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</si>
  <si>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</si>
  <si>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</si>
  <si>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</si>
  <si>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</si>
  <si>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</si>
  <si>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</si>
  <si>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</si>
  <si>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</si>
  <si>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</si>
  <si>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</si>
  <si>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</si>
  <si>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</si>
  <si>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</si>
  <si>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</si>
  <si>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</si>
  <si>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</si>
  <si>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</si>
  <si>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</si>
  <si>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</si>
  <si>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</si>
  <si>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</si>
  <si>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</si>
  <si>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</si>
  <si>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</si>
  <si>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</si>
  <si>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</si>
  <si>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</si>
  <si>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</si>
  <si>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</si>
  <si>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</si>
  <si>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</si>
  <si>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</si>
  <si>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</si>
  <si>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</si>
  <si>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</si>
  <si>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</si>
  <si>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</si>
  <si>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</si>
  <si>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</si>
  <si>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</si>
  <si>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</si>
  <si>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</si>
  <si>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</si>
  <si>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</si>
  <si>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</si>
  <si>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</si>
  <si>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</si>
  <si>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</si>
  <si>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</si>
  <si>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</si>
  <si>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</si>
  <si>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</si>
  <si>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</si>
  <si>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</si>
  <si>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</si>
  <si>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</si>
  <si>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</si>
  <si>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</si>
  <si>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</si>
  <si>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</si>
  <si>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</si>
  <si>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</si>
  <si>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</si>
  <si>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</si>
  <si>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</si>
  <si>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</si>
  <si>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</si>
  <si>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</si>
  <si>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</si>
  <si>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</si>
  <si>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</si>
  <si>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</si>
  <si>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</si>
  <si>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</si>
  <si>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</si>
  <si>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</si>
  <si>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</si>
  <si>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</si>
  <si>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</si>
  <si>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</si>
  <si>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</si>
  <si>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</si>
  <si>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</si>
  <si>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</si>
  <si>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</si>
  <si>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</si>
  <si>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</si>
  <si>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</si>
  <si>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</si>
  <si>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</si>
  <si>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</si>
  <si>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</si>
  <si>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</si>
  <si>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</si>
  <si>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</si>
  <si>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</si>
  <si>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</si>
  <si>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</si>
  <si>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</si>
  <si>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</si>
  <si>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</si>
  <si>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</si>
  <si>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</si>
  <si>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</si>
  <si>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</si>
  <si>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</si>
  <si>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</si>
  <si>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</si>
  <si>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</si>
  <si>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</si>
  <si>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</si>
  <si>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</si>
  <si>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</si>
  <si>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</si>
  <si>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</si>
  <si>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</si>
  <si>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</si>
  <si>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</si>
  <si>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</si>
  <si>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</si>
  <si>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</si>
  <si>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</si>
  <si>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</si>
  <si>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</si>
  <si>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</si>
  <si>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</si>
  <si>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</si>
  <si>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</si>
  <si>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</si>
  <si>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</si>
  <si>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</si>
  <si>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</si>
  <si>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</si>
  <si>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</si>
  <si>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</si>
  <si>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</si>
  <si>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</si>
  <si>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</si>
  <si>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</si>
  <si>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</si>
  <si>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</si>
  <si>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</si>
  <si>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</si>
  <si>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</si>
  <si>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</si>
  <si>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</si>
  <si>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</si>
  <si>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</si>
  <si>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</si>
  <si>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</si>
  <si>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</si>
  <si>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</si>
  <si>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</si>
  <si>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</si>
  <si>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</si>
  <si>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</si>
  <si>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</si>
  <si>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</si>
  <si>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</si>
  <si>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</si>
  <si>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</si>
  <si>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</si>
  <si>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</si>
  <si>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</si>
  <si>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</si>
  <si>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</si>
  <si>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</si>
  <si>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</si>
  <si>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</si>
  <si>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</si>
  <si>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</si>
  <si>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</si>
  <si>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</si>
  <si>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</si>
  <si>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</si>
  <si>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</si>
  <si>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</si>
  <si>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</si>
  <si>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</si>
  <si>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</si>
  <si>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</si>
  <si>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</si>
  <si>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</si>
  <si>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</si>
  <si>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</si>
  <si>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</si>
  <si>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</si>
  <si>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</si>
  <si>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</si>
  <si>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</si>
  <si>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</si>
  <si>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</si>
  <si>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</si>
  <si>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</si>
  <si>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</si>
  <si>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</si>
  <si>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</si>
  <si>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</si>
  <si>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</si>
  <si>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</si>
  <si>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</si>
  <si>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</si>
  <si>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</si>
  <si>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</si>
  <si>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</si>
  <si>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</si>
  <si>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</si>
  <si>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</si>
  <si>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</si>
  <si>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</si>
  <si>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</si>
  <si>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</si>
  <si>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</si>
  <si>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</si>
  <si>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</si>
  <si>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</si>
  <si>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</si>
  <si>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</si>
  <si>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</si>
  <si>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</si>
  <si>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</si>
  <si>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</si>
  <si>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</si>
  <si>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</si>
  <si>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</si>
  <si>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</si>
  <si>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</si>
  <si>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</si>
  <si>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</si>
  <si>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</si>
  <si>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</si>
  <si>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</si>
  <si>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</si>
  <si>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</si>
  <si>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</si>
  <si>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</si>
  <si>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</si>
  <si>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</si>
  <si>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</si>
  <si>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</si>
  <si>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</si>
  <si>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</si>
  <si>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</si>
  <si>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</si>
  <si>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</si>
  <si>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</si>
  <si>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</si>
  <si>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</si>
  <si>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</si>
  <si>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</si>
  <si>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</si>
  <si>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</si>
  <si>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</si>
  <si>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</si>
  <si>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</si>
  <si>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</si>
  <si>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</si>
  <si>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</si>
  <si>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</si>
  <si>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</si>
  <si>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</si>
  <si>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</si>
  <si>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</si>
  <si>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</si>
  <si>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</si>
  <si>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</si>
  <si>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</si>
  <si>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</si>
  <si>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</si>
  <si>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</si>
  <si>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</si>
  <si>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</si>
  <si>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</si>
  <si>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</si>
  <si>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</si>
  <si>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</si>
  <si>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</si>
  <si>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</si>
  <si>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</si>
  <si>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</si>
  <si>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</si>
  <si>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</si>
  <si>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</si>
  <si>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</si>
  <si>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</si>
  <si>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</si>
  <si>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</si>
  <si>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</si>
  <si>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</si>
  <si>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</si>
  <si>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</si>
  <si>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</si>
  <si>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</si>
  <si>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</si>
  <si>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</si>
  <si>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</si>
  <si>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</si>
  <si>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</si>
  <si>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</si>
  <si>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</si>
  <si>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</si>
  <si>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</si>
  <si>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</si>
  <si>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</si>
  <si>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</si>
  <si>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</si>
  <si>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</si>
  <si>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</si>
  <si>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</si>
  <si>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</si>
  <si>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</si>
  <si>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</si>
  <si>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</si>
  <si>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</si>
  <si>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</si>
  <si>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</si>
  <si>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</si>
  <si>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</si>
  <si>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</si>
  <si>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</si>
  <si>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</si>
  <si>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</si>
  <si>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</si>
  <si>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</si>
  <si>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</si>
  <si>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</si>
  <si>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</si>
  <si>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</si>
  <si>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</si>
  <si>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</si>
  <si>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</si>
  <si>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</si>
  <si>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</si>
  <si>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</si>
  <si>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</si>
  <si>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</si>
  <si>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</si>
  <si>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</si>
  <si>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</si>
  <si>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</si>
  <si>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</si>
  <si>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</si>
  <si>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</si>
  <si>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</si>
  <si>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</si>
  <si>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</si>
  <si>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</si>
  <si>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</si>
  <si>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</si>
  <si>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</si>
  <si>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</si>
  <si>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</si>
  <si>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</si>
  <si>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</si>
  <si>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</si>
  <si>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</si>
  <si>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</si>
  <si>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</si>
  <si>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</si>
  <si>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</si>
  <si>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</si>
  <si>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</si>
  <si>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</si>
  <si>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</si>
  <si>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</si>
  <si>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</si>
  <si>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</si>
  <si>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</si>
  <si>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</si>
  <si>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</si>
  <si>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</si>
  <si>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</si>
  <si>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</si>
  <si>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</si>
  <si>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</si>
  <si>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</si>
  <si>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</si>
  <si>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</si>
  <si>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</si>
  <si>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</si>
  <si>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</si>
  <si>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</si>
  <si>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</si>
  <si>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</si>
  <si>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</si>
  <si>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</si>
  <si>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</si>
  <si>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</si>
  <si>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</si>
  <si>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</si>
  <si>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</si>
  <si>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</si>
  <si>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</si>
  <si>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</si>
  <si>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</si>
  <si>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</si>
  <si>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</si>
  <si>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</si>
  <si>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</si>
  <si>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</si>
  <si>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</si>
  <si>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</si>
  <si>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</si>
  <si>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</si>
  <si>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</si>
  <si>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</si>
  <si>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</si>
  <si>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</si>
  <si>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</si>
  <si>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</si>
  <si>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</si>
  <si>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</si>
  <si>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</si>
  <si>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</si>
  <si>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</si>
  <si>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</si>
  <si>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</si>
  <si>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</si>
  <si>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</si>
  <si>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</si>
  <si>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</si>
  <si>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</si>
  <si>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</si>
  <si>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</si>
  <si>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</si>
  <si>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</si>
  <si>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</si>
  <si>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</si>
  <si>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</si>
  <si>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</si>
  <si>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</si>
  <si>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</si>
  <si>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</si>
  <si>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</si>
  <si>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</si>
  <si>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</si>
  <si>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</si>
  <si>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</si>
  <si>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</si>
  <si>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</si>
  <si>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</si>
  <si>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</si>
  <si>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</si>
  <si>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</si>
  <si>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</si>
  <si>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</si>
  <si>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</si>
  <si>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</si>
  <si>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</si>
  <si>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</si>
  <si>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</si>
  <si>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</si>
  <si>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</si>
  <si>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</si>
  <si>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</si>
  <si>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</si>
  <si>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</si>
  <si>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</si>
  <si>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</si>
  <si>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</si>
  <si>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</si>
  <si>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</si>
  <si>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</si>
  <si>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</si>
  <si>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</si>
  <si>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</si>
  <si>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</si>
  <si>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</si>
  <si>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</si>
  <si>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</si>
  <si>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</si>
  <si>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</si>
  <si>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</si>
  <si>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</si>
  <si>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</si>
  <si>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</si>
  <si>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</si>
  <si>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</si>
  <si>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</si>
  <si>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</si>
  <si>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</si>
  <si>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</si>
  <si>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</si>
  <si>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</si>
  <si>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</si>
  <si>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</si>
  <si>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</si>
  <si>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</si>
  <si>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</si>
  <si>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</si>
  <si>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</si>
  <si>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</si>
  <si>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</si>
  <si>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</si>
  <si>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</si>
  <si>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</si>
  <si>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</si>
  <si>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</si>
  <si>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</si>
  <si>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</si>
  <si>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</si>
  <si>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</si>
  <si>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</si>
  <si>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</si>
  <si>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</si>
  <si>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</si>
  <si>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</si>
  <si>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</si>
  <si>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</si>
  <si>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</si>
  <si>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</si>
  <si>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</si>
  <si>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</si>
  <si>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</si>
  <si>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</si>
  <si>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</si>
  <si>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</si>
  <si>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</si>
  <si>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</si>
  <si>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</si>
  <si>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</si>
  <si>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</si>
  <si>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</si>
  <si>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</si>
  <si>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</si>
  <si>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</si>
  <si>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</si>
  <si>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</si>
  <si>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</si>
  <si>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</si>
  <si>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</si>
  <si>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</si>
  <si>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</si>
  <si>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</si>
  <si>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</si>
  <si>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</si>
  <si>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</si>
  <si>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</si>
  <si>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</si>
  <si>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</si>
  <si>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</si>
  <si>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</si>
  <si>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</si>
  <si>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</si>
  <si>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</si>
  <si>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</si>
  <si>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</si>
  <si>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</si>
  <si>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</si>
  <si>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</si>
  <si>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</si>
  <si>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</si>
  <si>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</si>
  <si>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</si>
  <si>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</si>
  <si>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</si>
  <si>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</si>
  <si>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</si>
  <si>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</si>
  <si>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</si>
  <si>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</si>
  <si>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</si>
  <si>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</si>
  <si>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</si>
  <si>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</si>
  <si>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</si>
  <si>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</si>
  <si>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</si>
  <si>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</si>
  <si>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</si>
  <si>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</si>
  <si>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</si>
  <si>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</si>
  <si>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</si>
  <si>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</si>
  <si>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</si>
  <si>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</si>
  <si>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</si>
  <si>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</si>
  <si>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</si>
  <si>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</si>
  <si>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</si>
  <si>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</si>
  <si>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</si>
  <si>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</si>
  <si>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</si>
  <si>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</si>
  <si>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</si>
  <si>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</si>
  <si>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</si>
  <si>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</si>
  <si>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</si>
  <si>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</si>
  <si>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</si>
  <si>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</si>
  <si>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</si>
  <si>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</si>
  <si>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</si>
  <si>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</si>
  <si>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</si>
  <si>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</si>
  <si>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</si>
  <si>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</si>
  <si>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</si>
  <si>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</si>
  <si>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</si>
  <si>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</si>
  <si>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</si>
  <si>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</si>
  <si>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</si>
  <si>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</si>
  <si>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</si>
  <si>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</si>
  <si>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</si>
  <si>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</si>
  <si>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</si>
  <si>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</si>
  <si>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</si>
  <si>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</si>
  <si>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</si>
  <si>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</si>
  <si>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</si>
  <si>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</si>
  <si>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</si>
  <si>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</si>
  <si>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</si>
  <si>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</si>
  <si>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</si>
  <si>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</si>
  <si>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</si>
  <si>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</si>
  <si>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</si>
  <si>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</si>
  <si>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</si>
  <si>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</si>
  <si>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</si>
  <si>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</si>
  <si>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</si>
  <si>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</si>
  <si>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</si>
  <si>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</si>
  <si>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</si>
  <si>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</si>
  <si>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</si>
  <si>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</si>
  <si>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</si>
  <si>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</si>
  <si>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</si>
  <si>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</si>
  <si>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</si>
  <si>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</si>
  <si>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</si>
  <si>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</si>
  <si>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</si>
  <si>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</si>
  <si>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</si>
  <si>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</si>
  <si>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</si>
  <si>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</si>
  <si>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</si>
  <si>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</si>
  <si>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</si>
  <si>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</si>
  <si>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</si>
  <si>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</si>
  <si>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</si>
  <si>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</si>
  <si>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</si>
  <si>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</si>
  <si>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</si>
  <si>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</si>
  <si>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</si>
  <si>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</si>
  <si>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</si>
  <si>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</si>
  <si>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</si>
  <si>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</si>
  <si>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</si>
  <si>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</si>
  <si>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</si>
  <si>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</si>
  <si>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</si>
  <si>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</si>
  <si>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</si>
  <si>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</si>
  <si>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</si>
  <si>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</si>
  <si>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</si>
  <si>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</si>
  <si>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</si>
  <si>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</si>
  <si>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</si>
  <si>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</si>
  <si>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</si>
  <si>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</si>
  <si>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</si>
  <si>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</si>
  <si>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</si>
  <si>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</si>
  <si>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</si>
  <si>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</si>
  <si>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</si>
  <si>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</si>
  <si>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</si>
  <si>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</si>
  <si>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</si>
  <si>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</si>
  <si>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</si>
  <si>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</si>
  <si>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</si>
  <si>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</si>
  <si>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</si>
  <si>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</si>
  <si>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</si>
  <si>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</si>
  <si>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</si>
  <si>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</si>
  <si>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</si>
  <si>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</si>
  <si>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</si>
  <si>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</si>
  <si>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</si>
  <si>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</si>
  <si>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</si>
  <si>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</si>
  <si>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</si>
  <si>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</si>
  <si>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</si>
  <si>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</si>
  <si>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</si>
  <si>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</si>
  <si>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</si>
  <si>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</si>
  <si>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</si>
  <si>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</si>
  <si>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</si>
  <si>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</si>
  <si>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</si>
  <si>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</si>
  <si>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</si>
  <si>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</si>
  <si>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</si>
  <si>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</si>
  <si>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</si>
  <si>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</si>
  <si>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</si>
  <si>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</si>
  <si>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</si>
  <si>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</si>
  <si>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</si>
  <si>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</si>
  <si>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</si>
  <si>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</si>
  <si>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</si>
  <si>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</si>
  <si>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</si>
  <si>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</si>
  <si>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</si>
  <si>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</si>
  <si>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</si>
  <si>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</si>
  <si>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</si>
  <si>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</si>
  <si>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</si>
  <si>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</si>
  <si>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</si>
  <si>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</si>
  <si>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</si>
  <si>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</si>
  <si>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</si>
  <si>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</si>
  <si>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</si>
  <si>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</si>
  <si>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</si>
  <si>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</si>
  <si>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</si>
  <si>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</si>
  <si>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</si>
  <si>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</si>
  <si>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</si>
  <si>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</si>
  <si>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</si>
  <si>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</si>
  <si>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</si>
  <si>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</si>
  <si>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</si>
  <si>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</si>
  <si>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</si>
  <si>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</si>
  <si>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</si>
  <si>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</si>
  <si>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</si>
  <si>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</si>
  <si>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</si>
  <si>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</si>
  <si>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</si>
  <si>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</si>
  <si>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</si>
  <si>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</si>
  <si>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</si>
  <si>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</si>
  <si>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</si>
  <si>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</si>
  <si>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</si>
  <si>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</si>
  <si>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</si>
  <si>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</si>
  <si>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</si>
  <si>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</si>
  <si>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</si>
  <si>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</si>
  <si>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</si>
  <si>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</si>
  <si>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</si>
  <si>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</si>
  <si>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</si>
  <si>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</si>
  <si>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</si>
  <si>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</si>
  <si>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</si>
  <si>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</si>
  <si>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</si>
  <si>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</si>
  <si>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</si>
  <si>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</si>
  <si>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</si>
  <si>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</si>
  <si>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</si>
  <si>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</si>
  <si>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</si>
  <si>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</si>
  <si>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</si>
  <si>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</si>
  <si>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</si>
  <si>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</si>
  <si>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</si>
  <si>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</si>
  <si>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</si>
  <si>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</si>
  <si>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</si>
  <si>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</si>
  <si>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</si>
  <si>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</si>
  <si>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</si>
  <si>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</si>
  <si>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</si>
  <si>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</si>
  <si>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</si>
  <si>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</si>
  <si>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</si>
  <si>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</si>
  <si>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</si>
  <si>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</si>
  <si>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</si>
  <si>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</si>
  <si>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</si>
  <si>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</si>
  <si>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</si>
  <si>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</si>
  <si>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</si>
  <si>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</si>
  <si>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</si>
  <si>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</si>
  <si>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</si>
  <si>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</si>
  <si>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</si>
  <si>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</si>
  <si>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</si>
  <si>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</si>
  <si>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</si>
  <si>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</si>
  <si>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</si>
  <si>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</si>
  <si>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</si>
  <si>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</si>
  <si>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</si>
  <si>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</si>
  <si>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</si>
  <si>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</si>
  <si>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</si>
  <si>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</si>
  <si>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</si>
  <si>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</si>
  <si>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</si>
  <si>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</si>
  <si>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</si>
  <si>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</si>
  <si>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</si>
  <si>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</si>
  <si>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</si>
  <si>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</si>
  <si>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</si>
  <si>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</si>
  <si>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</si>
  <si>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</si>
  <si>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</si>
  <si>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</si>
  <si>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</si>
  <si>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</si>
  <si>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</si>
  <si>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</si>
  <si>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</si>
  <si>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</si>
  <si>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</si>
  <si>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</si>
  <si>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</si>
  <si>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</si>
  <si>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</si>
  <si>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</si>
  <si>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</si>
  <si>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</si>
  <si>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</si>
  <si>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</si>
  <si>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</si>
  <si>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</si>
  <si>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</si>
  <si>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</si>
  <si>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</si>
  <si>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</si>
  <si>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</si>
  <si>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</si>
  <si>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</si>
  <si>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</si>
  <si>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</si>
  <si>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</si>
  <si>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</si>
  <si>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</si>
  <si>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</si>
  <si>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</si>
  <si>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</si>
  <si>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</si>
  <si>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</si>
  <si>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</si>
  <si>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</si>
  <si>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</si>
  <si>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</si>
  <si>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</si>
  <si>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</si>
  <si>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</si>
  <si>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</si>
  <si>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</si>
  <si>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</si>
  <si>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</si>
  <si>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</si>
  <si>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</si>
  <si>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</si>
  <si>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</si>
  <si>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</si>
  <si>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</si>
  <si>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</si>
  <si>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</si>
  <si>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</si>
  <si>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</si>
  <si>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</si>
  <si>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</si>
  <si>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</si>
  <si>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</si>
  <si>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</si>
  <si>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</si>
  <si>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</si>
  <si>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</si>
  <si>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</si>
  <si>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</si>
  <si>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</si>
  <si>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</si>
  <si>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</si>
  <si>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</si>
  <si>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</si>
  <si>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</si>
  <si>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</si>
  <si>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</si>
  <si>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</si>
  <si>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</si>
  <si>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</si>
  <si>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</si>
  <si>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</si>
  <si>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</si>
  <si>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</si>
  <si>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</si>
  <si>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</si>
  <si>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</si>
  <si>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</si>
  <si>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</si>
  <si>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</si>
  <si>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</si>
  <si>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</si>
  <si>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</si>
  <si>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</si>
  <si>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</si>
  <si>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</si>
  <si>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</si>
  <si>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</si>
  <si>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</si>
  <si>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</si>
  <si>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</si>
  <si>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</si>
  <si>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</si>
  <si>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</si>
  <si>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</si>
  <si>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</si>
  <si>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</si>
  <si>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</si>
  <si>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</si>
  <si>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</si>
  <si>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</si>
  <si>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</si>
  <si>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</si>
  <si>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</si>
  <si>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</si>
  <si>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</si>
  <si>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</si>
  <si>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</si>
  <si>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</si>
  <si>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</si>
  <si>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</si>
  <si>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</si>
  <si>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</si>
  <si>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</si>
  <si>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</si>
  <si>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</si>
  <si>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</si>
  <si>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</si>
  <si>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</si>
  <si>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</si>
  <si>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</si>
  <si>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</si>
  <si>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</si>
  <si>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</si>
  <si>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</si>
  <si>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</si>
  <si>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</si>
  <si>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</si>
  <si>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</si>
  <si>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</si>
  <si>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</si>
  <si>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</si>
  <si>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</si>
  <si>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</si>
  <si>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</si>
  <si>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</si>
  <si>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</si>
  <si>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</si>
  <si>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</si>
  <si>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</si>
  <si>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</si>
  <si>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</si>
  <si>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</si>
  <si>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</si>
  <si>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</si>
  <si>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</si>
  <si>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</si>
  <si>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</si>
  <si>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</si>
  <si>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</si>
  <si>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</si>
  <si>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</si>
  <si>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</si>
  <si>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</si>
  <si>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</si>
  <si>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</si>
  <si>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</si>
  <si>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</si>
  <si>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</si>
  <si>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</si>
  <si>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</si>
  <si>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</si>
  <si>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</si>
  <si>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</si>
  <si>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</si>
  <si>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</si>
  <si>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</si>
  <si>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</si>
  <si>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</si>
  <si>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</si>
  <si>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</si>
  <si>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</si>
  <si>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</si>
  <si>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</si>
  <si>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</si>
  <si>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</si>
  <si>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</si>
  <si>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</si>
  <si>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</si>
  <si>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</si>
  <si>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</si>
  <si>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</si>
  <si>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</si>
  <si>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</si>
  <si>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</si>
  <si>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</si>
  <si>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</si>
  <si>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</si>
  <si>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</si>
  <si>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</si>
  <si>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</si>
  <si>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</si>
  <si>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</si>
  <si>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</si>
  <si>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</si>
  <si>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</si>
  <si>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</si>
  <si>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</si>
  <si>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</si>
  <si>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</si>
  <si>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</si>
  <si>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</si>
  <si>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</si>
  <si>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</si>
  <si>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</si>
  <si>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</si>
  <si>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</si>
  <si>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</si>
  <si>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</si>
  <si>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</si>
  <si>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</si>
  <si>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</si>
  <si>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</si>
  <si>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</si>
  <si>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</si>
  <si>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</si>
  <si>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</si>
  <si>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</si>
  <si>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</si>
  <si>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</si>
  <si>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</si>
  <si>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</si>
  <si>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</si>
  <si>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</si>
  <si>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</si>
  <si>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</si>
  <si>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</si>
  <si>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</si>
  <si>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</si>
  <si>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</si>
  <si>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</si>
  <si>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</si>
  <si>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</si>
  <si>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</si>
  <si>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</si>
  <si>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</si>
  <si>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</si>
  <si>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</si>
  <si>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</si>
  <si>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</si>
  <si>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</si>
  <si>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</si>
  <si>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</si>
  <si>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</si>
  <si>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</si>
  <si>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</si>
  <si>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</si>
  <si>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</si>
  <si>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</si>
  <si>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</si>
  <si>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</si>
  <si>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</si>
  <si>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</si>
  <si>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</si>
  <si>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</si>
  <si>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</si>
  <si>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</si>
  <si>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</si>
  <si>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</si>
  <si>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</si>
  <si>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</si>
  <si>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</si>
  <si>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</si>
  <si>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</si>
  <si>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</si>
  <si>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</si>
  <si>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</si>
  <si>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</si>
  <si>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</si>
  <si>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</si>
  <si>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</si>
  <si>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</si>
  <si>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</si>
  <si>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</si>
  <si>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</si>
  <si>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</si>
  <si>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</si>
  <si>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</si>
  <si>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</si>
  <si>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</si>
  <si>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</si>
  <si>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</si>
  <si>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</si>
  <si>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</si>
  <si>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</si>
  <si>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</si>
  <si>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</si>
  <si>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</si>
  <si>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</si>
  <si>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</si>
  <si>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</si>
  <si>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</si>
  <si>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</si>
  <si>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</si>
  <si>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</si>
  <si>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</si>
  <si>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</si>
  <si>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</si>
  <si>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</si>
  <si>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</si>
  <si>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</si>
  <si>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</si>
  <si>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</si>
  <si>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</si>
  <si>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</si>
  <si>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</si>
  <si>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</si>
  <si>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</si>
  <si>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</si>
  <si>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</si>
  <si>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</si>
  <si>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</si>
  <si>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</si>
  <si>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</si>
  <si>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</si>
  <si>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</si>
  <si>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</si>
  <si>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</si>
  <si>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</si>
  <si>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</si>
  <si>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</si>
  <si>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</si>
  <si>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</si>
  <si>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</si>
  <si>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</si>
  <si>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</si>
  <si>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</si>
  <si>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</si>
  <si>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</si>
  <si>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</si>
  <si>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</si>
  <si>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</si>
  <si>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</si>
  <si>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</si>
  <si>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</si>
  <si>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</si>
  <si>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</si>
  <si>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</si>
  <si>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</si>
  <si>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</si>
  <si>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</si>
  <si>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</si>
  <si>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</si>
  <si>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</si>
  <si>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</si>
  <si>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</si>
  <si>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</si>
  <si>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</si>
  <si>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</si>
  <si>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</si>
  <si>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</si>
  <si>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</si>
  <si>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</si>
  <si>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</si>
  <si>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</si>
  <si>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</si>
  <si>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</si>
  <si>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</si>
  <si>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</si>
  <si>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</si>
  <si>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</si>
  <si>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</si>
  <si>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</si>
  <si>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</si>
  <si>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</si>
  <si>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</si>
  <si>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</si>
  <si>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</si>
  <si>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</si>
  <si>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</si>
  <si>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</si>
  <si>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</si>
  <si>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</si>
  <si>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</si>
  <si>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</si>
  <si>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</si>
  <si>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</si>
  <si>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</si>
  <si>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</si>
  <si>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</si>
  <si>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</si>
  <si>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</si>
  <si>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</si>
  <si>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</si>
  <si>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</si>
  <si>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</si>
  <si>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</si>
  <si>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</si>
  <si>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</si>
  <si>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</si>
  <si>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</si>
  <si>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</si>
  <si>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</si>
  <si>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</si>
  <si>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</si>
  <si>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</si>
  <si>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</si>
  <si>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</si>
  <si>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</si>
  <si>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</si>
  <si>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</si>
  <si>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</si>
  <si>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</si>
  <si>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</si>
  <si>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</si>
  <si>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</si>
  <si>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</si>
  <si>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</si>
  <si>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</si>
  <si>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</si>
  <si>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</si>
  <si>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</si>
  <si>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</si>
  <si>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</si>
  <si>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</si>
  <si>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</si>
  <si>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</si>
  <si>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</si>
  <si>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</si>
  <si>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</si>
  <si>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</si>
  <si>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</si>
  <si>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</si>
  <si>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</si>
  <si>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</si>
  <si>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</si>
  <si>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</si>
  <si>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</si>
  <si>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</si>
  <si>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</si>
  <si>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</si>
  <si>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</si>
  <si>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</si>
  <si>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</si>
  <si>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</si>
  <si>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</si>
  <si>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</si>
  <si>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</si>
  <si>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</si>
  <si>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</si>
  <si>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</si>
  <si>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</si>
  <si>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</si>
  <si>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</si>
  <si>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</si>
  <si>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</si>
  <si>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</si>
  <si>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</si>
  <si>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</si>
  <si>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</si>
  <si>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</si>
  <si>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</si>
  <si>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</si>
  <si>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</si>
  <si>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</si>
  <si>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</si>
  <si>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</si>
  <si>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</si>
  <si>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</si>
  <si>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</si>
  <si>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</si>
  <si>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</si>
  <si>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</si>
  <si>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</si>
  <si>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</si>
  <si>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</si>
  <si>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</si>
  <si>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</si>
  <si>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</si>
  <si>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</si>
  <si>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</si>
  <si>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</si>
  <si>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</si>
  <si>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</si>
  <si>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</si>
  <si>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</si>
  <si>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</si>
  <si>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</si>
  <si>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</si>
  <si>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</si>
  <si>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</si>
  <si>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</si>
  <si>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</si>
  <si>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</si>
  <si>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</si>
  <si>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</si>
  <si>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</si>
  <si>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</si>
  <si>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</si>
  <si>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</si>
  <si>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</si>
  <si>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</si>
  <si>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</si>
  <si>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</si>
  <si>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</si>
  <si>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</si>
  <si>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</si>
  <si>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</si>
  <si>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</si>
  <si>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</si>
  <si>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</si>
  <si>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</si>
  <si>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</si>
  <si>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</si>
  <si>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</si>
  <si>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</si>
  <si>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</si>
  <si>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</si>
  <si>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</si>
  <si>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</si>
  <si>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</si>
  <si>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</si>
  <si>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</si>
  <si>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</si>
  <si>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</si>
  <si>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</si>
  <si>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</si>
  <si>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</si>
  <si>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</si>
  <si>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</si>
  <si>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</si>
  <si>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</si>
  <si>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</si>
  <si>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</si>
  <si>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</si>
  <si>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</si>
  <si>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</si>
  <si>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</si>
  <si>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</si>
  <si>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</si>
  <si>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</si>
  <si>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</si>
  <si>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</si>
  <si>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</si>
  <si>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</si>
  <si>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</si>
  <si>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</si>
  <si>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</si>
  <si>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</si>
  <si>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</si>
  <si>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</si>
  <si>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</si>
  <si>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</si>
  <si>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</si>
  <si>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</si>
  <si>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</si>
  <si>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</si>
  <si>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</si>
  <si>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</si>
  <si>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</si>
  <si>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</si>
  <si>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</si>
  <si>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</si>
  <si>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</si>
  <si>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</si>
  <si>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</si>
  <si>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</si>
  <si>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</si>
  <si>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</si>
  <si>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</si>
  <si>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</si>
  <si>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</si>
  <si>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</si>
  <si>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</si>
  <si>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</si>
  <si>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</si>
  <si>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</si>
  <si>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</si>
  <si>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</si>
  <si>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</si>
  <si>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</si>
  <si>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</si>
  <si>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</si>
  <si>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</si>
  <si>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</si>
  <si>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</si>
  <si>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</si>
  <si>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</si>
  <si>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</si>
  <si>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</si>
  <si>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</si>
  <si>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</si>
  <si>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</si>
  <si>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</si>
  <si>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</si>
  <si>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</si>
  <si>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</si>
  <si>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</si>
  <si>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</si>
  <si>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</si>
  <si>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</si>
  <si>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</si>
  <si>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</si>
  <si>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</si>
  <si>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</si>
  <si>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</si>
  <si>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</si>
  <si>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</si>
  <si>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</si>
  <si>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</si>
  <si>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</si>
  <si>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</si>
  <si>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</si>
  <si>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</si>
  <si>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</si>
  <si>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</si>
  <si>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</si>
  <si>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</si>
  <si>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</si>
  <si>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</si>
  <si>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</si>
  <si>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</si>
  <si>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</si>
  <si>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</si>
  <si>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</si>
  <si>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</si>
  <si>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</si>
  <si>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</si>
  <si>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</si>
  <si>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</si>
  <si>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</si>
  <si>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</si>
  <si>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</si>
  <si>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</si>
  <si>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</si>
  <si>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</si>
  <si>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</si>
  <si>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</si>
  <si>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</si>
  <si>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</si>
  <si>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</si>
  <si>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</si>
  <si>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</si>
  <si>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</si>
  <si>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</si>
  <si>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</si>
  <si>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</si>
  <si>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</si>
  <si>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</si>
  <si>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</si>
  <si>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</si>
  <si>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</si>
  <si>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</si>
  <si>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</si>
  <si>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</si>
  <si>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</si>
  <si>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</si>
  <si>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</si>
  <si>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</si>
  <si>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</si>
  <si>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</si>
  <si>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</si>
  <si>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</si>
  <si>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</si>
  <si>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</si>
  <si>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</si>
  <si>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</si>
  <si>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</si>
  <si>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</si>
  <si>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</si>
  <si>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</si>
  <si>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</si>
  <si>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</si>
  <si>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</si>
  <si>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</si>
  <si>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</si>
  <si>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</si>
  <si>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</si>
  <si>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</si>
  <si>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</si>
  <si>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</si>
  <si>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</si>
  <si>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</si>
  <si>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</si>
  <si>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</si>
  <si>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</si>
  <si>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</si>
  <si>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</si>
  <si>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</si>
  <si>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</si>
  <si>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</si>
  <si>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</si>
  <si>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</si>
  <si>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</si>
  <si>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</si>
  <si>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</si>
  <si>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</si>
  <si>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</si>
  <si>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</si>
  <si>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</si>
  <si>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</si>
  <si>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</si>
  <si>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</si>
  <si>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</si>
  <si>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</si>
  <si>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</si>
  <si>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</si>
  <si>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</si>
  <si>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</si>
  <si>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</si>
  <si>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</si>
  <si>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</si>
  <si>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</si>
  <si>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</si>
  <si>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</si>
  <si>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</si>
  <si>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</si>
  <si>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</si>
  <si>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</si>
  <si>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</si>
  <si>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</si>
  <si>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</si>
  <si>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</si>
  <si>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</si>
  <si>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</si>
  <si>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</si>
  <si>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</si>
  <si>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</si>
  <si>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</si>
  <si>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</si>
  <si>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</si>
  <si>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</si>
  <si>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</si>
  <si>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</si>
  <si>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</si>
  <si>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</si>
  <si>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</si>
  <si>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</si>
  <si>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</si>
  <si>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</si>
  <si>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</si>
  <si>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</si>
  <si>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</si>
  <si>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</si>
  <si>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</si>
  <si>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</si>
  <si>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</si>
  <si>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</si>
  <si>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</si>
  <si>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</si>
  <si>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</si>
  <si>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</si>
  <si>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</si>
  <si>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</si>
  <si>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</si>
  <si>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</si>
  <si>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</si>
  <si>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</si>
  <si>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</si>
  <si>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</si>
  <si>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</si>
  <si>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</si>
  <si>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</si>
  <si>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</si>
  <si>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</si>
  <si>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</si>
  <si>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</si>
  <si>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</si>
  <si>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</si>
  <si>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</si>
  <si>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</si>
  <si>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</si>
  <si>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</si>
  <si>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</si>
  <si>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</si>
  <si>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</si>
  <si>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</si>
  <si>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</si>
  <si>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</si>
  <si>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</si>
  <si>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</si>
  <si>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</si>
  <si>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</si>
  <si>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</si>
  <si>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</si>
  <si>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</si>
  <si>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</si>
  <si>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</si>
  <si>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</si>
  <si>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</si>
  <si>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</si>
  <si>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</si>
  <si>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</si>
  <si>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</si>
  <si>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</si>
  <si>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</si>
  <si>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</si>
  <si>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</si>
  <si>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</si>
  <si>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</si>
  <si>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</si>
  <si>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</si>
  <si>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</si>
  <si>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</si>
  <si>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</si>
  <si>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</si>
  <si>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</si>
  <si>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</si>
  <si>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</si>
  <si>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</si>
  <si>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</si>
  <si>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</si>
  <si>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</si>
  <si>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</si>
  <si>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</si>
  <si>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</si>
  <si>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</si>
  <si>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</si>
  <si>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</si>
  <si>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</si>
  <si>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</si>
  <si>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</si>
  <si>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</si>
  <si>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</si>
  <si>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</si>
  <si>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</si>
  <si>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</si>
  <si>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</si>
  <si>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</si>
  <si>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</si>
  <si>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</si>
  <si>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</si>
  <si>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</si>
  <si>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</si>
  <si>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</si>
  <si>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</si>
  <si>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</si>
  <si>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</si>
  <si>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</si>
  <si>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</si>
  <si>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</si>
  <si>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</si>
  <si>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</si>
  <si>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</si>
  <si>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</si>
  <si>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</si>
  <si>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</si>
  <si>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</si>
  <si>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</si>
  <si>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</si>
  <si>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</si>
  <si>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</si>
  <si>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</si>
  <si>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</si>
  <si>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</si>
  <si>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</si>
  <si>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</si>
  <si>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</si>
  <si>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</si>
  <si>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</si>
  <si>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</si>
  <si>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</si>
  <si>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</si>
  <si>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</si>
  <si>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</si>
  <si>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</si>
  <si>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</si>
  <si>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</si>
  <si>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</si>
  <si>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</si>
  <si>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</si>
  <si>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</si>
  <si>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</si>
  <si>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</si>
  <si>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</si>
  <si>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</si>
  <si>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</si>
  <si>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</si>
  <si>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</si>
  <si>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</si>
  <si>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</si>
  <si>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</si>
  <si>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</si>
  <si>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</si>
  <si>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</si>
  <si>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</si>
  <si>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</si>
  <si>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</si>
  <si>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</si>
  <si>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</si>
  <si>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</si>
  <si>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</si>
  <si>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</si>
  <si>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</si>
  <si>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</si>
  <si>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</si>
  <si>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</si>
  <si>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</si>
  <si>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</si>
  <si>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</si>
  <si>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</si>
  <si>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</si>
  <si>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</si>
  <si>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</si>
  <si>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</si>
  <si>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</si>
  <si>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</si>
  <si>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</si>
  <si>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</si>
  <si>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</si>
  <si>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</si>
  <si>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</si>
  <si>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</si>
  <si>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</si>
  <si>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</si>
  <si>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</si>
  <si>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</si>
  <si>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</si>
  <si>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</si>
  <si>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</si>
  <si>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</si>
  <si>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</si>
  <si>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</si>
  <si>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</si>
  <si>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</si>
  <si>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</si>
  <si>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</si>
  <si>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</si>
  <si>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</si>
  <si>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</si>
  <si>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</si>
  <si>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</si>
  <si>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</si>
  <si>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</si>
  <si>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</si>
  <si>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</si>
  <si>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</si>
  <si>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</si>
  <si>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</si>
  <si>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</si>
  <si>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</si>
  <si>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</si>
  <si>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</si>
  <si>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</si>
  <si>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</si>
  <si>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</si>
  <si>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</si>
  <si>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</si>
  <si>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</si>
  <si>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</si>
  <si>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</si>
  <si>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</si>
  <si>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</si>
  <si>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</si>
  <si>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</si>
  <si>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</si>
  <si>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</si>
  <si>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</si>
  <si>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</si>
  <si>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</si>
  <si>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</si>
  <si>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</si>
  <si>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</si>
  <si>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</si>
  <si>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</si>
  <si>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</si>
  <si>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</si>
  <si>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</si>
  <si>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</si>
  <si>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</si>
  <si>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</si>
  <si>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</si>
  <si>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</si>
  <si>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</si>
  <si>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</si>
  <si>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</si>
  <si>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</si>
  <si>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</si>
  <si>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</si>
  <si>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</si>
  <si>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</si>
  <si>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</si>
  <si>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</si>
  <si>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</si>
  <si>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</si>
  <si>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</si>
  <si>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</si>
  <si>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</si>
  <si>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</si>
  <si>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</si>
  <si>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</si>
  <si>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</si>
  <si>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</si>
  <si>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</si>
  <si>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</si>
  <si>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</si>
  <si>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</si>
  <si>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</si>
  <si>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</si>
  <si>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</si>
  <si>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</si>
  <si>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</si>
  <si>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</si>
  <si>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</si>
  <si>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</si>
  <si>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</si>
  <si>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</si>
  <si>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</si>
  <si>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</si>
  <si>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</si>
  <si>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</si>
  <si>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</si>
  <si>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</si>
  <si>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</si>
  <si>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</si>
  <si>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</si>
  <si>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</si>
  <si>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</si>
  <si>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</si>
  <si>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</si>
  <si>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</si>
  <si>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</si>
  <si>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</si>
  <si>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</si>
  <si>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</si>
  <si>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</si>
  <si>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</si>
  <si>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</si>
  <si>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</si>
  <si>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</si>
  <si>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</si>
  <si>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</si>
  <si>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</si>
  <si>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</si>
  <si>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</si>
  <si>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</si>
  <si>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</si>
  <si>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</si>
  <si>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</si>
  <si>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</si>
  <si>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</si>
  <si>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</si>
  <si>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</si>
  <si>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</si>
  <si>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</si>
  <si>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</si>
  <si>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</si>
  <si>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</si>
  <si>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</si>
  <si>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</si>
  <si>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</si>
  <si>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</si>
  <si>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</si>
  <si>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</si>
  <si>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</si>
  <si>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</si>
  <si>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</si>
  <si>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</si>
  <si>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</si>
  <si>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</si>
  <si>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</si>
  <si>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</si>
  <si>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</si>
  <si>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</si>
  <si>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</si>
  <si>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</si>
  <si>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</si>
  <si>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</si>
  <si>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</si>
  <si>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</si>
  <si>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</si>
  <si>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</si>
  <si>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</si>
  <si>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</si>
  <si>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</si>
  <si>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</si>
  <si>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</si>
  <si>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</si>
  <si>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</si>
  <si>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</si>
  <si>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</si>
  <si>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</si>
  <si>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</si>
  <si>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</si>
  <si>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</si>
  <si>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</si>
  <si>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</si>
  <si>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</si>
  <si>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</si>
  <si>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</si>
  <si>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</si>
  <si>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</si>
  <si>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</si>
  <si>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</si>
  <si>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</si>
  <si>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</si>
  <si>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</si>
  <si>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</si>
  <si>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</si>
  <si>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</si>
  <si>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</si>
  <si>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</si>
  <si>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</si>
  <si>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</si>
  <si>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</si>
  <si>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</si>
  <si>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</si>
  <si>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</si>
  <si>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</si>
  <si>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</si>
  <si>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</si>
  <si>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</si>
  <si>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</si>
  <si>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</si>
  <si>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</si>
  <si>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</si>
  <si>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</si>
  <si>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</si>
  <si>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</si>
  <si>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</si>
  <si>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</si>
  <si>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</si>
  <si>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</si>
  <si>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</si>
  <si>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</si>
  <si>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</si>
  <si>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</si>
  <si>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</si>
  <si>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</si>
  <si>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</si>
  <si>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</si>
  <si>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</si>
  <si>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</si>
  <si>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</si>
  <si>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</si>
  <si>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</si>
  <si>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</si>
  <si>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</si>
  <si>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</si>
  <si>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</si>
  <si>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</si>
  <si>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</si>
  <si>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</si>
  <si>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</si>
  <si>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</si>
  <si>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</si>
  <si>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</si>
  <si>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</si>
  <si>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</si>
  <si>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</si>
  <si>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</si>
  <si>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</si>
  <si>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</si>
  <si>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</si>
  <si>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</si>
  <si>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</si>
  <si>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</si>
  <si>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</si>
  <si>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</si>
  <si>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</si>
  <si>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</si>
  <si>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</si>
  <si>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</si>
  <si>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</si>
  <si>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</si>
  <si>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</si>
  <si>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</si>
  <si>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</si>
  <si>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</si>
  <si>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</si>
  <si>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</si>
  <si>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</si>
  <si>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</si>
  <si>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</si>
  <si>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</si>
  <si>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</si>
  <si>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</si>
  <si>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</si>
  <si>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</si>
  <si>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</si>
  <si>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</si>
  <si>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</si>
  <si>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</si>
  <si>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</si>
  <si>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</si>
  <si>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</si>
  <si>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</si>
  <si>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</si>
  <si>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</si>
  <si>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</si>
  <si>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</si>
  <si>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</si>
  <si>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</si>
  <si>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</si>
  <si>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</si>
  <si>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</si>
  <si>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</si>
  <si>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</si>
  <si>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</si>
  <si>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</si>
  <si>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</si>
  <si>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</si>
  <si>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</si>
  <si>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</si>
  <si>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</si>
  <si>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</si>
  <si>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</si>
  <si>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</si>
  <si>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</si>
  <si>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</si>
  <si>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</si>
  <si>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</si>
  <si>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</si>
  <si>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</si>
  <si>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</si>
  <si>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</si>
  <si>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</si>
  <si>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</si>
  <si>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</si>
  <si>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</si>
  <si>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</si>
  <si>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</si>
  <si>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</si>
  <si>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</si>
  <si>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</si>
  <si>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</si>
  <si>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</si>
  <si>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</si>
  <si>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</si>
  <si>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</si>
  <si>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</si>
  <si>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</si>
  <si>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</si>
  <si>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</si>
  <si>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</si>
  <si>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</si>
  <si>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</si>
  <si>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</si>
  <si>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</si>
  <si>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</si>
  <si>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</si>
  <si>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</si>
  <si>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</si>
  <si>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</si>
  <si>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</si>
  <si>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</si>
  <si>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</si>
  <si>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</si>
  <si>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</si>
  <si>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</si>
  <si>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</si>
  <si>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</si>
  <si>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</si>
  <si>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</si>
  <si>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</si>
  <si>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</si>
  <si>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</si>
  <si>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</si>
  <si>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</si>
  <si>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</si>
  <si>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</si>
  <si>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</si>
  <si>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</si>
  <si>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</si>
  <si>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</si>
  <si>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</si>
  <si>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</si>
  <si>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</si>
  <si>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</si>
  <si>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</si>
  <si>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</si>
  <si>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</si>
  <si>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</si>
  <si>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</si>
  <si>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</si>
  <si>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</si>
  <si>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</si>
  <si>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</si>
  <si>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</si>
  <si>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</si>
  <si>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</si>
  <si>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</si>
  <si>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</si>
  <si>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</si>
  <si>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</si>
  <si>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</si>
  <si>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</si>
  <si>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</si>
  <si>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</si>
  <si>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</si>
  <si>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</si>
  <si>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</si>
  <si>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</si>
  <si>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</si>
  <si>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</si>
  <si>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</si>
  <si>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</si>
  <si>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</si>
  <si>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</si>
  <si>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</si>
  <si>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</si>
  <si>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</si>
  <si>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</si>
  <si>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</si>
  <si>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</si>
  <si>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</si>
  <si>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</si>
  <si>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</si>
  <si>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</si>
  <si>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</si>
  <si>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</si>
  <si>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</si>
  <si>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</si>
  <si>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</si>
  <si>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</si>
  <si>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</si>
  <si>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</si>
  <si>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</si>
  <si>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</si>
  <si>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</si>
  <si>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</si>
  <si>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</si>
  <si>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</si>
  <si>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</si>
  <si>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</si>
  <si>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</si>
  <si>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</si>
  <si>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</si>
  <si>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</si>
  <si>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</si>
  <si>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</si>
  <si>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</si>
  <si>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</si>
  <si>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</si>
  <si>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</si>
  <si>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</si>
  <si>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</si>
  <si>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</si>
  <si>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</si>
  <si>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</si>
  <si>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</si>
  <si>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</si>
  <si>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</si>
  <si>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</si>
  <si>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</si>
  <si>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</si>
  <si>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</si>
  <si>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</si>
  <si>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</si>
  <si>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</si>
  <si>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</si>
  <si>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</si>
  <si>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</si>
  <si>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</si>
  <si>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</si>
  <si>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</si>
  <si>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</si>
  <si>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</si>
  <si>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</si>
  <si>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</si>
  <si>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</si>
  <si>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</si>
  <si>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</si>
  <si>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</si>
  <si>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</si>
  <si>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</si>
  <si>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</si>
  <si>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</si>
  <si>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</si>
  <si>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</si>
  <si>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</si>
  <si>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</si>
  <si>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</si>
  <si>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</si>
  <si>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</si>
  <si>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</si>
  <si>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</si>
  <si>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</si>
  <si>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</si>
  <si>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</si>
  <si>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</si>
  <si>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</si>
  <si>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</si>
  <si>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</si>
  <si>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</si>
  <si>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</si>
  <si>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</si>
  <si>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</si>
  <si>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</si>
  <si>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</si>
  <si>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</si>
  <si>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</si>
  <si>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</si>
  <si>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</si>
  <si>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</si>
  <si>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</si>
  <si>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</si>
  <si>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</si>
  <si>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</si>
  <si>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</si>
  <si>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</si>
  <si>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</si>
  <si>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</si>
  <si>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</si>
  <si>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</si>
  <si>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</si>
  <si>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</si>
  <si>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</si>
  <si>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</si>
  <si>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</si>
  <si>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</si>
  <si>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</si>
  <si>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</si>
  <si>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</si>
  <si>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</si>
  <si>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</si>
  <si>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</si>
  <si>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</si>
  <si>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</si>
  <si>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</si>
  <si>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</si>
  <si>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</si>
  <si>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</si>
  <si>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</si>
  <si>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</si>
  <si>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</si>
  <si>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</si>
  <si>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</si>
  <si>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</si>
  <si>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</si>
  <si>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</si>
  <si>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</si>
  <si>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</si>
  <si>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</si>
  <si>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</si>
  <si>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</si>
  <si>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</si>
  <si>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</si>
  <si>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</si>
  <si>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</si>
  <si>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</si>
  <si>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</si>
  <si>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</si>
  <si>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</si>
  <si>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</si>
  <si>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</si>
  <si>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</si>
  <si>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</si>
  <si>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</si>
  <si>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</si>
  <si>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</si>
  <si>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</si>
  <si>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</si>
  <si>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</si>
  <si>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</si>
  <si>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</si>
  <si>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</si>
  <si>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</si>
  <si>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</si>
  <si>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</si>
  <si>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</si>
  <si>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</si>
  <si>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</si>
  <si>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</si>
  <si>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</si>
  <si>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</si>
  <si>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</si>
  <si>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</si>
  <si>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</si>
  <si>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</si>
  <si>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</si>
  <si>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</si>
  <si>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</si>
  <si>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</si>
  <si>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</si>
  <si>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</si>
  <si>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</si>
  <si>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</si>
  <si>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</si>
  <si>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</si>
  <si>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</si>
  <si>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</si>
  <si>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</si>
  <si>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</si>
  <si>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</si>
  <si>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</si>
  <si>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</si>
  <si>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</si>
  <si>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</si>
  <si>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</si>
  <si>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</si>
  <si>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</si>
  <si>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</si>
  <si>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</si>
  <si>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</si>
  <si>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</si>
  <si>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</si>
  <si>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</si>
  <si>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</si>
  <si>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</si>
  <si>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</si>
  <si>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</si>
  <si>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</si>
  <si>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</si>
  <si>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</si>
  <si>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</si>
  <si>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</si>
  <si>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</si>
  <si>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</si>
  <si>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</si>
  <si>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</si>
  <si>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</si>
  <si>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</si>
  <si>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</si>
  <si>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</si>
  <si>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</si>
  <si>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</si>
  <si>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</si>
  <si>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</si>
  <si>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</si>
  <si>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</si>
  <si>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</si>
  <si>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</si>
  <si>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</si>
  <si>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</si>
  <si>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</si>
  <si>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</si>
  <si>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</si>
  <si>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</si>
  <si>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</si>
  <si>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</si>
  <si>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</si>
  <si>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</si>
  <si>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</si>
  <si>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</si>
  <si>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</si>
  <si>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</si>
  <si>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</si>
  <si>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</si>
  <si>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</si>
  <si>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</si>
  <si>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</si>
  <si>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</si>
  <si>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</si>
  <si>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</si>
  <si>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</si>
  <si>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</si>
  <si>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</si>
  <si>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</si>
  <si>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</si>
  <si>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</si>
  <si>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</si>
  <si>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</si>
  <si>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</si>
  <si>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</si>
  <si>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</si>
  <si>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</si>
  <si>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</si>
  <si>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</si>
  <si>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</si>
  <si>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</si>
  <si>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</si>
  <si>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</si>
  <si>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</si>
  <si>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</si>
  <si>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</si>
  <si>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</si>
  <si>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</si>
  <si>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</si>
  <si>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</si>
  <si>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</si>
  <si>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</si>
  <si>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</si>
  <si>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</si>
  <si>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</si>
  <si>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</si>
  <si>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</si>
  <si>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</si>
  <si>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</si>
  <si>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</si>
  <si>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</si>
  <si>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</si>
  <si>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</si>
  <si>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</si>
  <si>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</si>
  <si>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</si>
  <si>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</si>
  <si>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</si>
  <si>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</si>
  <si>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</si>
  <si>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</si>
  <si>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</si>
  <si>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</si>
  <si>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</si>
  <si>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</si>
  <si>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</si>
  <si>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</si>
  <si>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</si>
  <si>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</si>
  <si>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</si>
  <si>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</si>
  <si>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</si>
  <si>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</si>
  <si>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</si>
  <si>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</si>
  <si>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</si>
  <si>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</si>
  <si>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</si>
  <si>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</si>
  <si>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</si>
  <si>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</si>
  <si>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</si>
  <si>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</si>
  <si>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</si>
  <si>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</si>
  <si>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</si>
  <si>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</si>
  <si>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</si>
  <si>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</si>
  <si>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</si>
  <si>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</si>
  <si>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</si>
  <si>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</si>
  <si>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</si>
  <si>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</si>
  <si>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</si>
  <si>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</si>
  <si>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</si>
  <si>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</si>
  <si>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</si>
  <si>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</si>
  <si>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</si>
  <si>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</si>
  <si>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</si>
  <si>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</si>
  <si>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</si>
  <si>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</si>
  <si>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</si>
  <si>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</si>
  <si>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</si>
  <si>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</si>
  <si>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</si>
  <si>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</si>
  <si>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</si>
  <si>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</si>
  <si>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</si>
  <si>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</si>
  <si>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</si>
  <si>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</si>
  <si>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</si>
  <si>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</si>
  <si>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</si>
  <si>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</si>
  <si>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</si>
  <si>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</si>
  <si>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</si>
  <si>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</si>
  <si>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</si>
  <si>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</si>
  <si>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</si>
  <si>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</si>
  <si>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</si>
  <si>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</si>
  <si>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</si>
  <si>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</si>
  <si>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</si>
  <si>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</si>
  <si>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</si>
  <si>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</si>
  <si>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</si>
  <si>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</si>
  <si>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</si>
  <si>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</si>
  <si>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</si>
  <si>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</si>
  <si>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</si>
  <si>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</si>
  <si>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</si>
  <si>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</si>
  <si>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</si>
  <si>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</si>
  <si>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</si>
  <si>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</si>
  <si>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</si>
  <si>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</si>
  <si>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</si>
  <si>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</si>
  <si>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</si>
  <si>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</si>
  <si>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</si>
  <si>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</si>
  <si>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</si>
  <si>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</si>
  <si>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</si>
  <si>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</si>
  <si>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</si>
  <si>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</si>
  <si>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</si>
  <si>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</si>
  <si>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</si>
  <si>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</si>
  <si>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</si>
  <si>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</si>
  <si>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</si>
  <si>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</si>
  <si>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</si>
  <si>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</si>
  <si>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</si>
  <si>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</si>
  <si>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</si>
  <si>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</si>
  <si>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</si>
  <si>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</si>
  <si>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</si>
  <si>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</si>
  <si>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</si>
  <si>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</si>
  <si>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</si>
  <si>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</si>
  <si>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</si>
  <si>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</si>
  <si>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</si>
  <si>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</si>
  <si>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</si>
  <si>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</si>
  <si>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</si>
  <si>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</si>
  <si>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</si>
  <si>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</si>
  <si>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</si>
  <si>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</si>
  <si>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</si>
  <si>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</si>
  <si>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</si>
  <si>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</si>
  <si>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</si>
  <si>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</si>
  <si>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</si>
  <si>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</si>
  <si>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</si>
  <si>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</si>
  <si>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</si>
  <si>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</si>
  <si>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</si>
  <si>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</si>
  <si>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</si>
  <si>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</si>
  <si>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</si>
  <si>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</si>
  <si>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</si>
  <si>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</si>
  <si>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</si>
  <si>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</si>
  <si>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</si>
  <si>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</si>
  <si>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</si>
  <si>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</si>
  <si>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</si>
  <si>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</si>
  <si>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</si>
  <si>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</si>
  <si>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</si>
  <si>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</si>
  <si>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</si>
  <si>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</si>
  <si>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</si>
  <si>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</si>
  <si>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</si>
  <si>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</si>
  <si>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</si>
  <si>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</si>
  <si>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</si>
  <si>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</si>
  <si>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</si>
  <si>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</si>
  <si>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</si>
  <si>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</si>
  <si>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</si>
  <si>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</si>
  <si>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</si>
  <si>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</si>
  <si>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</si>
  <si>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</si>
  <si>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</si>
  <si>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</si>
  <si>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</si>
  <si>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</si>
  <si>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</si>
  <si>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</si>
  <si>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</si>
  <si>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</si>
  <si>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</si>
  <si>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</si>
  <si>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</si>
  <si>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</si>
  <si>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</si>
  <si>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</si>
  <si>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</si>
  <si>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</si>
  <si>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</si>
  <si>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</si>
  <si>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</si>
  <si>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</si>
  <si>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</si>
  <si>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</si>
  <si>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</si>
  <si>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</si>
  <si>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</si>
  <si>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</si>
  <si>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</si>
  <si>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</si>
  <si>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</si>
  <si>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</si>
  <si>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</si>
  <si>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</si>
  <si>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</si>
  <si>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</si>
  <si>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</si>
  <si>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</si>
  <si>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</si>
  <si>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</si>
  <si>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</si>
  <si>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</si>
  <si>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</si>
  <si>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</si>
  <si>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</si>
  <si>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</si>
  <si>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</si>
  <si>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</si>
  <si>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</si>
  <si>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</si>
  <si>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</si>
  <si>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</si>
  <si>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</si>
  <si>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</si>
  <si>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</si>
  <si>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</si>
  <si>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</si>
  <si>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</si>
  <si>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</si>
  <si>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</si>
  <si>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</si>
  <si>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</si>
  <si>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</si>
  <si>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</si>
  <si>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</si>
  <si>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</si>
  <si>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</si>
  <si>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</si>
  <si>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</si>
  <si>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</si>
  <si>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</si>
  <si>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</si>
  <si>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</si>
  <si>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</si>
  <si>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</si>
  <si>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</si>
  <si>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</si>
  <si>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</si>
  <si>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</si>
  <si>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</si>
  <si>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</si>
  <si>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</si>
  <si>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</si>
  <si>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</si>
  <si>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</si>
  <si>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</si>
  <si>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</si>
  <si>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</si>
  <si>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</si>
  <si>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</si>
  <si>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</si>
  <si>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</si>
  <si>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</si>
  <si>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</si>
  <si>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</si>
  <si>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</si>
  <si>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</si>
  <si>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</si>
  <si>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</si>
  <si>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</si>
  <si>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</si>
  <si>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</si>
  <si>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</si>
  <si>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</si>
  <si>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</si>
  <si>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</si>
  <si>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</si>
  <si>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</si>
  <si>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</si>
  <si>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</si>
  <si>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</si>
  <si>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</si>
  <si>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</si>
  <si>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</si>
  <si>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</si>
  <si>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</si>
  <si>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</si>
  <si>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</si>
  <si>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</si>
  <si>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</si>
  <si>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</si>
  <si>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</si>
  <si>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</si>
  <si>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</si>
  <si>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</si>
  <si>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</si>
  <si>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</si>
  <si>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</si>
  <si>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</si>
  <si>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</si>
  <si>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</si>
  <si>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</si>
  <si>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</si>
  <si>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</si>
  <si>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</si>
  <si>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</si>
  <si>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</si>
  <si>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</si>
  <si>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</si>
  <si>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</si>
  <si>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</si>
  <si>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</si>
  <si>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</si>
  <si>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</si>
  <si>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</si>
  <si>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</si>
  <si>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</si>
  <si>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</si>
  <si>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</si>
  <si>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</si>
  <si>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</si>
  <si>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</si>
  <si>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</si>
  <si>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</si>
  <si>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</si>
  <si>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</si>
  <si>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</si>
  <si>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</si>
  <si>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</si>
  <si>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</si>
  <si>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</si>
  <si>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</si>
  <si>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</si>
  <si>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</si>
  <si>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</si>
  <si>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</si>
  <si>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</si>
  <si>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</si>
  <si>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</si>
  <si>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</si>
  <si>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</si>
  <si>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</si>
  <si>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</si>
  <si>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</si>
  <si>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</si>
  <si>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</si>
  <si>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</si>
  <si>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</si>
  <si>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</si>
  <si>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</si>
  <si>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</si>
  <si>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</si>
  <si>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</si>
  <si>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</si>
  <si>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</si>
  <si>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</si>
  <si>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</si>
  <si>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</si>
  <si>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</si>
  <si>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</si>
  <si>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</si>
  <si>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</si>
  <si>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</si>
  <si>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</si>
  <si>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</si>
  <si>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</si>
  <si>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</si>
  <si>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</si>
  <si>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</si>
  <si>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</si>
  <si>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</si>
  <si>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</si>
  <si>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</si>
  <si>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</si>
  <si>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</si>
  <si>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</si>
  <si>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</si>
  <si>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</si>
  <si>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</si>
  <si>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</si>
  <si>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</si>
  <si>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</si>
  <si>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</si>
  <si>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</si>
  <si>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</si>
  <si>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</si>
  <si>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</si>
  <si>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</si>
  <si>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</si>
  <si>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</si>
  <si>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</si>
  <si>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</si>
  <si>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</si>
  <si>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</si>
  <si>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</si>
  <si>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</si>
  <si>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</si>
  <si>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</si>
  <si>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</si>
  <si>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</si>
  <si>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</si>
  <si>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</si>
  <si>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</si>
  <si>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</si>
  <si>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</si>
  <si>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</si>
  <si>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</si>
  <si>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</si>
  <si>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</si>
  <si>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</si>
  <si>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</si>
  <si>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</si>
  <si>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</si>
  <si>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</si>
  <si>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</si>
  <si>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</si>
  <si>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</si>
  <si>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</si>
  <si>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</si>
  <si>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</si>
  <si>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</si>
  <si>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</si>
  <si>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</si>
  <si>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</si>
  <si>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</si>
  <si>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</si>
  <si>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</si>
  <si>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</si>
  <si>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</si>
  <si>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</si>
  <si>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</si>
  <si>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</si>
  <si>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</si>
  <si>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</si>
  <si>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</si>
  <si>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</si>
  <si>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</si>
  <si>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</si>
  <si>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</si>
  <si>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</si>
  <si>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</si>
  <si>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</si>
  <si>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</si>
  <si>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</si>
  <si>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</si>
  <si>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</si>
  <si>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</si>
  <si>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</si>
  <si>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</si>
  <si>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</si>
  <si>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</si>
  <si>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</si>
  <si>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</si>
  <si>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</si>
  <si>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</si>
  <si>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</si>
  <si>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</si>
  <si>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</si>
  <si>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</si>
  <si>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</si>
  <si>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</si>
  <si>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</si>
  <si>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</si>
  <si>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</si>
  <si>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</si>
  <si>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</si>
  <si>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</si>
  <si>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</si>
  <si>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</si>
  <si>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</si>
  <si>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</si>
  <si>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</si>
  <si>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</si>
  <si>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</si>
  <si>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</si>
  <si>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</si>
  <si>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</si>
  <si>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</si>
  <si>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</si>
  <si>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</si>
  <si>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</si>
  <si>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</si>
  <si>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</si>
  <si>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</si>
  <si>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</si>
  <si>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</si>
  <si>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</si>
  <si>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</si>
  <si>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</si>
  <si>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</si>
  <si>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</si>
  <si>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</si>
  <si>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</si>
  <si>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</si>
  <si>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</si>
  <si>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</si>
  <si>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</si>
  <si>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</si>
  <si>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</si>
  <si>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</si>
  <si>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</si>
  <si>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</si>
  <si>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</si>
  <si>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</si>
  <si>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</si>
  <si>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</si>
  <si>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</si>
  <si>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</si>
  <si>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</si>
  <si>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</si>
  <si>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</si>
  <si>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</si>
  <si>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</si>
  <si>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</si>
  <si>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</si>
  <si>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</si>
  <si>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</si>
  <si>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</si>
  <si>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</si>
  <si>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</si>
  <si>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</si>
  <si>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</si>
  <si>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</si>
  <si>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</si>
  <si>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</si>
  <si>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</si>
  <si>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</si>
  <si>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</si>
  <si>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</si>
  <si>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</si>
  <si>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</si>
  <si>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</si>
  <si>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</si>
  <si>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</si>
  <si>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</si>
  <si>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</si>
  <si>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</si>
  <si>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</si>
  <si>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</si>
  <si>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</si>
  <si>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</si>
  <si>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</si>
  <si>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</si>
  <si>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</si>
  <si>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</si>
  <si>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</si>
  <si>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</si>
  <si>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</si>
  <si>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</si>
  <si>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</si>
  <si>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</si>
  <si>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</si>
  <si>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</si>
  <si>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</si>
  <si>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</si>
  <si>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</si>
  <si>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</si>
  <si>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</si>
  <si>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</si>
  <si>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</si>
  <si>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</si>
  <si>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</si>
  <si>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</si>
  <si>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</si>
  <si>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</si>
  <si>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</si>
  <si>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</si>
  <si>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</si>
  <si>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</si>
  <si>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</si>
  <si>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</si>
  <si>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</si>
  <si>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</si>
  <si>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</si>
  <si>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</si>
  <si>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</si>
  <si>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</si>
  <si>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</si>
  <si>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</si>
  <si>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</si>
  <si>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</si>
  <si>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</si>
  <si>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</si>
  <si>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</si>
  <si>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</si>
  <si>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</si>
  <si>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</si>
  <si>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</si>
  <si>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</si>
  <si>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</si>
  <si>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</si>
  <si>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</si>
  <si>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</si>
  <si>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</si>
  <si>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</si>
  <si>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</si>
  <si>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</si>
  <si>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</si>
  <si>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</si>
  <si>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</si>
  <si>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</si>
  <si>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</si>
  <si>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</si>
  <si>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</si>
  <si>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</si>
  <si>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</si>
  <si>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</si>
  <si>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</si>
  <si>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</si>
  <si>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</si>
  <si>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</si>
  <si>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</si>
  <si>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</si>
  <si>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</si>
  <si>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</si>
  <si>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</si>
  <si>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</si>
  <si>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</si>
  <si>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</si>
  <si>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</si>
  <si>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</si>
  <si>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</si>
  <si>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</si>
  <si>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</si>
  <si>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</si>
  <si>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</si>
  <si>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</si>
  <si>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</si>
  <si>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</si>
  <si>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</si>
  <si>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</si>
  <si>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</si>
  <si>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</si>
  <si>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</si>
  <si>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</si>
  <si>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</si>
  <si>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</si>
  <si>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</si>
  <si>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</si>
  <si>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</si>
  <si>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</si>
  <si>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</si>
  <si>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</si>
  <si>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</si>
  <si>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</si>
  <si>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</si>
  <si>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</si>
  <si>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</si>
  <si>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</si>
  <si>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</si>
  <si>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</si>
  <si>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</si>
  <si>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</si>
  <si>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</si>
  <si>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</si>
  <si>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</si>
  <si>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</si>
  <si>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</si>
  <si>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</si>
  <si>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</si>
  <si>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</si>
  <si>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</si>
  <si>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</si>
  <si>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</si>
  <si>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</si>
  <si>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</si>
  <si>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</si>
  <si>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</si>
  <si>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</si>
  <si>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</si>
  <si>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</si>
  <si>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</si>
  <si>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</si>
  <si>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</si>
  <si>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</si>
  <si>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</si>
  <si>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</si>
  <si>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</si>
  <si>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</si>
  <si>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</si>
  <si>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</si>
  <si>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</si>
  <si>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</si>
  <si>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</si>
  <si>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</si>
  <si>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</si>
  <si>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</si>
  <si>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</si>
  <si>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</si>
  <si>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</si>
  <si>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</si>
  <si>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</si>
  <si>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</si>
  <si>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</si>
  <si>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</si>
  <si>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</si>
  <si>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</si>
  <si>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</si>
  <si>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</si>
  <si>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</si>
  <si>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</si>
  <si>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</si>
  <si>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</si>
  <si>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</si>
  <si>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</si>
  <si>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</si>
  <si>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</si>
  <si>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</si>
  <si>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</si>
  <si>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</si>
  <si>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</si>
  <si>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</si>
  <si>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</si>
  <si>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</si>
  <si>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</si>
  <si>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</si>
  <si>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</si>
  <si>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</si>
  <si>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</si>
  <si>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</si>
  <si>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</si>
  <si>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</si>
  <si>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</si>
  <si>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</si>
  <si>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</si>
  <si>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</si>
  <si>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</si>
  <si>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</si>
  <si>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</si>
  <si>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</si>
  <si>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</si>
  <si>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</si>
  <si>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</si>
  <si>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</si>
  <si>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</si>
  <si>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</si>
  <si>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</si>
  <si>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</si>
  <si>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</si>
  <si>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</si>
  <si>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</si>
  <si>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</si>
  <si>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</si>
  <si>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</si>
  <si>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</si>
  <si>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</si>
  <si>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</si>
  <si>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</si>
  <si>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</si>
  <si>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</si>
  <si>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</si>
  <si>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</si>
  <si>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</si>
  <si>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</si>
  <si>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</si>
  <si>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</si>
  <si>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</si>
  <si>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</si>
  <si>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</si>
  <si>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</si>
  <si>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</si>
  <si>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</si>
  <si>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</si>
  <si>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</si>
  <si>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</si>
  <si>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</si>
  <si>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</si>
  <si>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</si>
  <si>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</si>
  <si>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</si>
  <si>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</si>
  <si>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</si>
  <si>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</si>
  <si>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</si>
  <si>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</si>
  <si>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</si>
  <si>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</si>
  <si>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</si>
  <si>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</si>
  <si>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</si>
  <si>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</si>
  <si>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</si>
  <si>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</si>
  <si>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</si>
  <si>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</si>
  <si>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</si>
  <si>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</si>
  <si>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</si>
  <si>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</si>
  <si>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</si>
  <si>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</si>
  <si>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</si>
  <si>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</si>
  <si>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</si>
  <si>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</si>
  <si>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</si>
  <si>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</si>
  <si>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</si>
  <si>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</si>
  <si>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</si>
  <si>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</si>
  <si>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</si>
  <si>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</si>
  <si>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</si>
  <si>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</si>
  <si>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</si>
  <si>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</si>
  <si>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</si>
  <si>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</si>
  <si>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</si>
  <si>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</si>
  <si>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</si>
  <si>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</si>
  <si>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</si>
  <si>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</si>
  <si>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</si>
  <si>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</si>
  <si>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</si>
  <si>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</si>
  <si>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</si>
  <si>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</si>
  <si>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</si>
  <si>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</si>
  <si>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</si>
  <si>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</si>
  <si>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</si>
  <si>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</si>
  <si>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</si>
  <si>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</si>
  <si>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</si>
  <si>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</si>
  <si>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</si>
  <si>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</si>
  <si>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</si>
  <si>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</si>
  <si>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</si>
  <si>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</si>
  <si>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</si>
  <si>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</si>
  <si>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</si>
  <si>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</si>
  <si>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</si>
  <si>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</si>
  <si>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</si>
  <si>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</si>
  <si>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</si>
  <si>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</si>
  <si>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</si>
  <si>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</si>
  <si>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</si>
  <si>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</si>
  <si>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</si>
  <si>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</si>
  <si>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</si>
  <si>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</si>
  <si>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</si>
  <si>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</si>
  <si>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</si>
  <si>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</si>
  <si>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</si>
  <si>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</si>
  <si>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</si>
  <si>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</si>
  <si>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</si>
  <si>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</si>
  <si>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</si>
  <si>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</si>
  <si>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</si>
  <si>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</si>
  <si>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</si>
  <si>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</si>
  <si>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</si>
  <si>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</si>
  <si>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</si>
  <si>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</si>
  <si>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</si>
  <si>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</si>
  <si>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</si>
  <si>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</si>
  <si>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</si>
  <si>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</si>
  <si>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</si>
  <si>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</si>
  <si>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</si>
  <si>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</si>
  <si>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</si>
  <si>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</si>
  <si>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</si>
  <si>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</si>
  <si>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</si>
  <si>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</si>
  <si>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</si>
  <si>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</si>
  <si>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</si>
  <si>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</si>
  <si>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</si>
  <si>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</si>
  <si>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</si>
  <si>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</si>
  <si>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</si>
  <si>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</si>
  <si>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</si>
  <si>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</si>
  <si>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</si>
  <si>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</si>
  <si>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</si>
  <si>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</si>
  <si>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</si>
  <si>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</si>
  <si>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</si>
  <si>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</si>
  <si>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</si>
  <si>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</si>
  <si>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</si>
  <si>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</si>
  <si>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</si>
  <si>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</si>
  <si>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</si>
  <si>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</si>
  <si>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</si>
  <si>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</si>
  <si>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</si>
  <si>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</si>
  <si>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</si>
  <si>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</si>
  <si>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</si>
  <si>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</si>
  <si>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</si>
  <si>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</si>
  <si>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</si>
  <si>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</si>
  <si>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</si>
  <si>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</si>
  <si>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</si>
  <si>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</si>
  <si>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</si>
  <si>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</si>
  <si>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</si>
  <si>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</si>
  <si>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</si>
  <si>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</si>
  <si>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</si>
  <si>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</si>
  <si>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</si>
  <si>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</si>
  <si>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</si>
  <si>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</si>
  <si>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</si>
  <si>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</si>
  <si>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</si>
  <si>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</si>
  <si>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</si>
  <si>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</si>
  <si>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</si>
  <si>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</si>
  <si>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</si>
  <si>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</si>
  <si>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</si>
  <si>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</si>
  <si>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</si>
  <si>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</si>
  <si>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</si>
  <si>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</si>
  <si>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</si>
  <si>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</si>
  <si>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</si>
  <si>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</si>
  <si>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</si>
  <si>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</si>
  <si>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</si>
  <si>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</si>
  <si>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</si>
  <si>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</si>
  <si>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</si>
  <si>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</si>
  <si>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</si>
  <si>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</si>
  <si>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</si>
  <si>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</si>
  <si>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</si>
  <si>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</si>
  <si>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</si>
  <si>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</si>
  <si>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</si>
  <si>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</si>
  <si>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</si>
  <si>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</si>
  <si>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</si>
  <si>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</si>
  <si>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</si>
  <si>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</si>
  <si>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</si>
  <si>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</si>
  <si>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</si>
  <si>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</si>
  <si>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</si>
  <si>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</si>
  <si>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</si>
  <si>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</si>
  <si>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</si>
  <si>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</si>
  <si>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</si>
  <si>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</si>
  <si>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</si>
  <si>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</si>
  <si>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</si>
  <si>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</si>
  <si>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</si>
  <si>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</si>
  <si>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</si>
  <si>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</si>
  <si>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</si>
  <si>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</si>
  <si>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</si>
  <si>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</si>
  <si>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</si>
  <si>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</si>
  <si>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</si>
  <si>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</si>
  <si>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</si>
  <si>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</si>
  <si>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</si>
  <si>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</si>
  <si>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</si>
  <si>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</si>
  <si>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</si>
  <si>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</si>
  <si>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</si>
  <si>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</si>
  <si>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</si>
  <si>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</si>
  <si>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</si>
  <si>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</si>
  <si>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</si>
  <si>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</si>
  <si>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</si>
  <si>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</si>
  <si>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</si>
  <si>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</si>
  <si>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</si>
  <si>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</si>
  <si>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</si>
  <si>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</si>
  <si>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</si>
  <si>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</si>
  <si>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</si>
  <si>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</si>
  <si>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</si>
  <si>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</si>
  <si>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</si>
  <si>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</si>
  <si>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</si>
  <si>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</si>
  <si>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</si>
  <si>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</si>
  <si>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</si>
  <si>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</si>
  <si>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</si>
  <si>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</si>
  <si>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</si>
  <si>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</si>
  <si>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</si>
  <si>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</si>
  <si>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</si>
  <si>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</si>
  <si>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</si>
  <si>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</si>
  <si>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</si>
  <si>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</si>
  <si>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</si>
  <si>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</si>
  <si>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</si>
  <si>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</si>
  <si>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</si>
  <si>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</si>
  <si>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</si>
  <si>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</si>
  <si>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</si>
  <si>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</si>
  <si>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</si>
  <si>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</si>
  <si>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</si>
  <si>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</si>
  <si>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</si>
  <si>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</si>
  <si>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</si>
  <si>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</si>
  <si>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</si>
  <si>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</si>
  <si>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</si>
  <si>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</si>
  <si>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</si>
  <si>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</si>
  <si>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</si>
  <si>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</si>
  <si>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</si>
  <si>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</si>
  <si>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</si>
  <si>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</si>
  <si>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</si>
  <si>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</si>
  <si>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</si>
  <si>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</si>
  <si>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</si>
  <si>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</si>
  <si>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</si>
  <si>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</si>
  <si>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</si>
  <si>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</si>
  <si>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</si>
  <si>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</si>
  <si>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</si>
  <si>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</si>
  <si>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</si>
  <si>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</si>
  <si>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</si>
  <si>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</si>
  <si>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</si>
  <si>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</si>
  <si>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</si>
  <si>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</si>
  <si>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</si>
  <si>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</si>
  <si>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</si>
  <si>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</si>
  <si>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</si>
  <si>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</si>
  <si>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</si>
  <si>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</si>
  <si>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</si>
  <si>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</si>
  <si>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</si>
  <si>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</si>
  <si>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</si>
  <si>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</si>
  <si>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</si>
  <si>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</si>
  <si>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</si>
  <si>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</si>
  <si>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</si>
  <si>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</si>
  <si>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</si>
  <si>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</si>
  <si>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</si>
  <si>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</si>
  <si>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</si>
  <si>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</si>
  <si>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</si>
  <si>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</si>
  <si>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</si>
  <si>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</si>
  <si>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</si>
  <si>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</si>
  <si>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</si>
  <si>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</si>
  <si>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</si>
  <si>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</si>
  <si>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</si>
  <si>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</si>
  <si>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</si>
  <si>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</si>
  <si>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</si>
  <si>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</si>
  <si>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</si>
  <si>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</si>
  <si>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</si>
  <si>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</si>
  <si>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</si>
  <si>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</si>
  <si>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</si>
  <si>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</si>
  <si>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</si>
  <si>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</si>
  <si>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</si>
  <si>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</si>
  <si>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</si>
  <si>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</si>
  <si>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</si>
  <si>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</si>
  <si>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</si>
  <si>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</si>
  <si>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</si>
  <si>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</si>
  <si>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</si>
  <si>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</si>
  <si>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</si>
  <si>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</si>
  <si>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</si>
  <si>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</si>
  <si>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</si>
  <si>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</si>
  <si>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</si>
  <si>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</si>
  <si>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</si>
  <si>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</si>
  <si>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</si>
  <si>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</si>
  <si>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</si>
  <si>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</si>
  <si>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</si>
  <si>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</si>
  <si>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</si>
  <si>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</si>
  <si>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</si>
  <si>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</si>
  <si>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</si>
  <si>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</si>
  <si>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</si>
  <si>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</si>
  <si>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</si>
  <si>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</si>
  <si>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</si>
  <si>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</si>
  <si>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</si>
  <si>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</si>
  <si>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</si>
  <si>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</si>
  <si>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</si>
  <si>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</si>
  <si>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</si>
  <si>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</si>
  <si>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</si>
  <si>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</si>
  <si>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</si>
  <si>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</si>
  <si>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</si>
  <si>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</si>
  <si>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</si>
  <si>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</si>
  <si>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</si>
  <si>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</si>
  <si>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</si>
  <si>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</si>
  <si>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</si>
  <si>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</si>
  <si>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</si>
  <si>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</si>
  <si>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</si>
  <si>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</si>
  <si>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</si>
  <si>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</si>
  <si>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</si>
  <si>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</si>
  <si>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</si>
  <si>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</si>
  <si>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</si>
  <si>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</si>
  <si>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</si>
  <si>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</si>
  <si>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</si>
  <si>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</si>
  <si>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</si>
  <si>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</si>
  <si>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</si>
  <si>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</si>
  <si>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</si>
  <si>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</si>
  <si>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</si>
  <si>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</si>
  <si>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</si>
  <si>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</si>
  <si>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</si>
  <si>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</si>
  <si>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</si>
  <si>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</si>
  <si>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</si>
  <si>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</si>
  <si>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</si>
  <si>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</si>
  <si>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</si>
  <si>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</si>
  <si>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</si>
  <si>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</si>
  <si>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</si>
  <si>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</si>
  <si>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</si>
  <si>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</si>
  <si>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</si>
  <si>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</si>
  <si>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</si>
  <si>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</si>
  <si>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</si>
  <si>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</si>
  <si>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</si>
  <si>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</si>
  <si>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</si>
  <si>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</si>
  <si>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</si>
  <si>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</si>
  <si>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</si>
  <si>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</si>
  <si>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</si>
  <si>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</si>
  <si>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</si>
  <si>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</si>
  <si>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</si>
  <si>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</si>
  <si>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</si>
  <si>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</si>
  <si>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</si>
  <si>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</si>
  <si>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</si>
  <si>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</si>
  <si>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</si>
  <si>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</si>
  <si>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</si>
  <si>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</si>
  <si>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</si>
  <si>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</si>
  <si>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</si>
  <si>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</si>
  <si>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</si>
  <si>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</si>
  <si>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</si>
  <si>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</si>
  <si>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</si>
  <si>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</si>
  <si>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</si>
  <si>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</si>
  <si>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</si>
  <si>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</si>
  <si>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</si>
  <si>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</si>
  <si>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</si>
  <si>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</si>
  <si>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</si>
  <si>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</si>
  <si>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</si>
  <si>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</si>
  <si>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</si>
  <si>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</si>
  <si>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</si>
  <si>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</si>
  <si>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</si>
  <si>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</si>
  <si>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</si>
  <si>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</si>
  <si>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</si>
  <si>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</si>
  <si>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</si>
  <si>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</si>
  <si>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</si>
  <si>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</si>
  <si>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</si>
  <si>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</si>
  <si>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</si>
  <si>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</si>
  <si>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</si>
  <si>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</si>
  <si>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</si>
  <si>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</si>
  <si>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</si>
  <si>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</si>
  <si>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</si>
  <si>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</si>
  <si>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</si>
  <si>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</si>
  <si>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</si>
  <si>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</si>
  <si>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</si>
  <si>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</si>
  <si>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</si>
  <si>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</si>
  <si>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</si>
  <si>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</si>
  <si>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</si>
  <si>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</si>
  <si>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</si>
  <si>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</si>
  <si>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</si>
  <si>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</si>
  <si>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</si>
  <si>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</si>
  <si>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</si>
  <si>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</si>
  <si>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</si>
  <si>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</si>
  <si>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</si>
  <si>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</si>
  <si>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</si>
  <si>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</si>
  <si>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</si>
  <si>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</si>
  <si>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</si>
  <si>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</si>
  <si>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</si>
  <si>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</si>
  <si>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</si>
  <si>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</si>
  <si>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</si>
  <si>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</si>
  <si>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</si>
  <si>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</si>
  <si>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</si>
  <si>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</si>
  <si>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</si>
  <si>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</si>
  <si>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</si>
  <si>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</si>
  <si>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</si>
  <si>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</si>
  <si>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</si>
  <si>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</si>
  <si>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</si>
  <si>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</si>
  <si>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</si>
  <si>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</si>
  <si>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</si>
  <si>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</si>
  <si>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</si>
  <si>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</si>
  <si>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</si>
  <si>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</si>
  <si>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</si>
  <si>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</si>
  <si>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</si>
  <si>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</si>
  <si>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</si>
  <si>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</si>
  <si>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</si>
  <si>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</si>
  <si>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</si>
  <si>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</si>
  <si>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</si>
  <si>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</si>
  <si>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</si>
  <si>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</si>
  <si>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</si>
  <si>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</si>
  <si>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</si>
  <si>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</si>
  <si>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</si>
  <si>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</si>
  <si>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</si>
  <si>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</si>
  <si>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</si>
  <si>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</si>
  <si>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</si>
  <si>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</si>
  <si>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</si>
  <si>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</si>
  <si>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</si>
  <si>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</si>
  <si>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</si>
  <si>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</si>
  <si>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</si>
  <si>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</si>
  <si>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</si>
  <si>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</si>
  <si>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</si>
  <si>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</si>
  <si>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</si>
  <si>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</si>
  <si>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</si>
  <si>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</si>
  <si>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</si>
  <si>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</si>
  <si>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</si>
  <si>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</si>
  <si>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</si>
  <si>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</si>
  <si>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</si>
  <si>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</si>
  <si>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</si>
  <si>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</si>
  <si>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</si>
  <si>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</si>
  <si>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</si>
  <si>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</si>
  <si>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</si>
  <si>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</si>
  <si>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</si>
  <si>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</si>
  <si>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</si>
  <si>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</si>
  <si>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</si>
  <si>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</si>
  <si>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</si>
  <si>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</si>
  <si>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</si>
  <si>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</si>
  <si>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</si>
  <si>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</si>
  <si>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</si>
  <si>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</si>
  <si>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</si>
  <si>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</si>
  <si>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</si>
  <si>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</si>
  <si>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</si>
  <si>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</si>
  <si>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</si>
  <si>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</si>
  <si>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</si>
  <si>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</si>
  <si>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</si>
  <si>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</si>
  <si>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</si>
  <si>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</si>
  <si>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</si>
  <si>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</si>
  <si>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</si>
  <si>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</si>
  <si>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</si>
  <si>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</si>
  <si>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</si>
  <si>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</si>
  <si>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</si>
  <si>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</si>
  <si>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</si>
  <si>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</si>
  <si>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</si>
  <si>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</si>
  <si>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</si>
  <si>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</si>
  <si>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</si>
  <si>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</si>
  <si>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</si>
  <si>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</si>
  <si>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</si>
  <si>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</si>
  <si>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</si>
  <si>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</si>
  <si>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</si>
  <si>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</si>
  <si>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</si>
  <si>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</si>
  <si>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</si>
  <si>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</si>
  <si>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</si>
  <si>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</si>
  <si>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</si>
  <si>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</si>
  <si>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</si>
  <si>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</si>
  <si>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</si>
  <si>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</si>
  <si>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</si>
  <si>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</si>
  <si>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</si>
  <si>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</si>
  <si>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</si>
  <si>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</si>
  <si>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</si>
  <si>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</si>
  <si>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</si>
  <si>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</si>
  <si>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</si>
  <si>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</si>
  <si>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</si>
  <si>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</si>
  <si>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</si>
  <si>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</si>
  <si>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</si>
  <si>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</si>
  <si>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</si>
  <si>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</si>
  <si>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</si>
  <si>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</si>
  <si>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</si>
  <si>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</si>
  <si>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</si>
  <si>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</si>
  <si>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</si>
  <si>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</si>
  <si>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</si>
  <si>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</si>
  <si>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</si>
  <si>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</si>
  <si>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</si>
  <si>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</si>
  <si>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</si>
  <si>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</si>
  <si>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</si>
  <si>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</si>
  <si>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</si>
  <si>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</si>
  <si>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</si>
  <si>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</si>
  <si>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</si>
  <si>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</si>
  <si>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</si>
  <si>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</si>
  <si>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</si>
  <si>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</si>
  <si>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</si>
  <si>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</si>
  <si>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</si>
  <si>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</si>
  <si>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</si>
  <si>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</si>
  <si>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</si>
  <si>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</si>
  <si>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</si>
  <si>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</si>
  <si>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</si>
  <si>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</si>
  <si>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</si>
  <si>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</si>
  <si>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</si>
  <si>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</si>
  <si>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</si>
  <si>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</si>
  <si>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</si>
  <si>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</si>
  <si>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</si>
  <si>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</si>
  <si>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</si>
  <si>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</si>
  <si>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</si>
  <si>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</si>
  <si>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</si>
  <si>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</si>
  <si>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</si>
  <si>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</si>
  <si>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</si>
  <si>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</si>
  <si>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</si>
  <si>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</si>
  <si>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</si>
  <si>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</si>
  <si>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</si>
  <si>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</si>
  <si>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</si>
  <si>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</si>
  <si>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</si>
  <si>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</si>
  <si>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</si>
  <si>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</si>
  <si>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</si>
  <si>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</si>
  <si>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</si>
  <si>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</si>
  <si>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</si>
  <si>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</si>
  <si>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</si>
  <si>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</si>
  <si>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</si>
  <si>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</si>
  <si>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</si>
  <si>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</si>
  <si>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</si>
  <si>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</si>
  <si>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</si>
  <si>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</si>
  <si>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</si>
  <si>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</si>
  <si>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</si>
  <si>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</si>
  <si>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</si>
  <si>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</si>
  <si>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</si>
  <si>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</si>
  <si>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</si>
  <si>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</si>
  <si>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</si>
  <si>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</si>
  <si>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</si>
  <si>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</si>
  <si>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</si>
  <si>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</si>
  <si>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</si>
  <si>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</si>
  <si>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</si>
  <si>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</si>
  <si>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</si>
  <si>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</si>
  <si>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</si>
  <si>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</si>
  <si>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</si>
  <si>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</si>
  <si>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</si>
  <si>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</si>
  <si>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</si>
  <si>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</si>
  <si>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</si>
  <si>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</si>
  <si>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</si>
  <si>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</si>
  <si>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</si>
  <si>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</si>
  <si>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</si>
  <si>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</si>
  <si>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</si>
  <si>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</si>
  <si>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</si>
  <si>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</si>
  <si>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</si>
  <si>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</si>
  <si>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</si>
  <si>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</si>
  <si>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</si>
  <si>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</si>
  <si>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</si>
  <si>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</si>
  <si>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</si>
  <si>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</si>
  <si>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</si>
  <si>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</si>
  <si>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</si>
  <si>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</si>
  <si>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</si>
  <si>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</si>
  <si>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</si>
  <si>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</si>
  <si>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</si>
  <si>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</si>
  <si>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</si>
  <si>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</si>
  <si>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</si>
  <si>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</si>
  <si>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</si>
  <si>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</si>
  <si>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</si>
  <si>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</si>
  <si>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</si>
  <si>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</si>
  <si>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</si>
  <si>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</si>
  <si>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</si>
  <si>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</si>
  <si>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</si>
  <si>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</si>
  <si>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</si>
  <si>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</si>
  <si>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</si>
  <si>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</si>
  <si>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</si>
  <si>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</si>
  <si>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</si>
  <si>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</si>
  <si>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</si>
  <si>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</si>
  <si>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</si>
  <si>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</si>
  <si>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</si>
  <si>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</si>
  <si>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</si>
  <si>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</si>
  <si>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</si>
  <si>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</si>
  <si>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</si>
  <si>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</si>
  <si>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</si>
  <si>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</si>
  <si>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</si>
  <si>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</si>
  <si>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</si>
  <si>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</si>
  <si>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</si>
  <si>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</si>
  <si>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</si>
  <si>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</si>
  <si>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</si>
  <si>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</si>
  <si>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</si>
  <si>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</si>
  <si>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</si>
  <si>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</si>
  <si>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</si>
  <si>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</si>
  <si>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</si>
  <si>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</si>
  <si>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</si>
  <si>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</si>
  <si>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</si>
  <si>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</si>
  <si>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</si>
  <si>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</si>
  <si>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</si>
  <si>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</si>
  <si>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</si>
  <si>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</si>
  <si>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</si>
  <si>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</si>
  <si>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</si>
  <si>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</si>
  <si>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</si>
  <si>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</si>
  <si>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</si>
  <si>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</si>
  <si>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</si>
  <si>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</si>
  <si>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</si>
  <si>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</si>
  <si>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</si>
  <si>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</si>
  <si>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</si>
  <si>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</si>
  <si>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</si>
  <si>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</si>
  <si>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</si>
  <si>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</si>
  <si>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</si>
  <si>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</si>
  <si>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</si>
  <si>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</si>
  <si>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</si>
  <si>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</si>
  <si>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</si>
  <si>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</si>
  <si>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</si>
  <si>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</si>
  <si>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</si>
  <si>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</si>
  <si>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</si>
  <si>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</si>
  <si>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</si>
  <si>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</si>
  <si>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</si>
  <si>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</si>
  <si>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</si>
  <si>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</si>
  <si>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</si>
  <si>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</si>
  <si>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</si>
  <si>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</si>
  <si>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</si>
  <si>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</si>
  <si>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</si>
  <si>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</si>
  <si>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</si>
  <si>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</si>
  <si>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</si>
  <si>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</si>
  <si>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</si>
  <si>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</si>
  <si>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</si>
  <si>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</si>
  <si>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</si>
  <si>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</si>
  <si>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</si>
  <si>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</si>
  <si>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</si>
  <si>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</si>
  <si>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</si>
  <si>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</si>
  <si>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</si>
  <si>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</si>
  <si>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</si>
  <si>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</si>
  <si>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</si>
  <si>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</si>
  <si>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</si>
  <si>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</si>
  <si>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</si>
  <si>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</si>
  <si>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</si>
  <si>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</si>
  <si>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</si>
  <si>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</si>
  <si>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</si>
  <si>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</si>
  <si>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</si>
  <si>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</si>
  <si>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</si>
  <si>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</si>
  <si>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</si>
  <si>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</si>
  <si>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</si>
  <si>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</si>
  <si>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</si>
  <si>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</si>
  <si>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</si>
  <si>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</si>
  <si>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</si>
  <si>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</si>
  <si>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</si>
  <si>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</si>
  <si>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</si>
  <si>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</si>
  <si>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</si>
  <si>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</si>
  <si>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</si>
  <si>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</si>
  <si>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</si>
  <si>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</si>
  <si>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</si>
  <si>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</si>
  <si>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</si>
  <si>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</si>
  <si>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</si>
  <si>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</si>
  <si>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</si>
  <si>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</si>
  <si>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</si>
  <si>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</si>
  <si>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</si>
  <si>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</si>
  <si>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</si>
  <si>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</si>
  <si>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</si>
  <si>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</si>
  <si>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</si>
  <si>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</si>
  <si>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</si>
  <si>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</si>
  <si>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</si>
  <si>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</si>
  <si>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</si>
  <si>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</si>
  <si>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</si>
  <si>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</si>
  <si>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</si>
  <si>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</si>
  <si>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</si>
  <si>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</si>
  <si>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</si>
  <si>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</si>
  <si>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</si>
  <si>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</si>
  <si>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</si>
  <si>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</si>
  <si>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</si>
  <si>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</si>
  <si>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</si>
  <si>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</si>
  <si>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</si>
  <si>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</si>
  <si>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</si>
  <si>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</si>
  <si>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</si>
  <si>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</si>
  <si>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</si>
  <si>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</si>
  <si>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</si>
  <si>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</si>
  <si>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</si>
  <si>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</si>
  <si>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</si>
  <si>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</si>
  <si>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</si>
  <si>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</si>
  <si>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</si>
  <si>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</si>
  <si>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</si>
  <si>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</si>
  <si>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</si>
  <si>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</si>
  <si>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</si>
  <si>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</si>
  <si>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</si>
  <si>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</si>
  <si>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</si>
  <si>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</si>
  <si>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</si>
  <si>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</si>
  <si>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</si>
  <si>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</si>
  <si>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</si>
  <si>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</si>
  <si>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</si>
  <si>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</si>
  <si>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</si>
  <si>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</si>
  <si>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</si>
  <si>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</si>
  <si>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</si>
  <si>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</si>
  <si>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</si>
  <si>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</si>
  <si>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</si>
  <si>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</si>
  <si>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</si>
  <si>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</si>
  <si>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</si>
  <si>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</si>
  <si>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</si>
  <si>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</si>
  <si>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</si>
  <si>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</si>
  <si>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</si>
  <si>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</si>
  <si>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</si>
  <si>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</si>
  <si>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</si>
  <si>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</si>
  <si>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</si>
  <si>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</si>
  <si>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</si>
  <si>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</si>
  <si>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</si>
  <si>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</si>
  <si>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</si>
  <si>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</si>
  <si>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</si>
  <si>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</si>
  <si>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</si>
  <si>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</si>
  <si>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</si>
  <si>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</si>
  <si>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</si>
  <si>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</si>
  <si>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</si>
  <si>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</si>
  <si>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</si>
  <si>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</si>
  <si>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</si>
  <si>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</si>
  <si>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</si>
  <si>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</si>
  <si>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</si>
  <si>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</si>
  <si>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</si>
  <si>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</si>
  <si>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</si>
  <si>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</si>
  <si>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</si>
  <si>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</si>
  <si>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</si>
  <si>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</si>
  <si>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</si>
  <si>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</si>
  <si>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</si>
  <si>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</si>
  <si>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</si>
  <si>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</si>
  <si>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</si>
  <si>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</si>
  <si>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</si>
  <si>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</si>
  <si>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</si>
  <si>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</si>
  <si>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</si>
  <si>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</si>
  <si>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</si>
  <si>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</si>
  <si>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</si>
  <si>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</si>
  <si>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</si>
  <si>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</si>
  <si>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</si>
  <si>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</si>
  <si>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</si>
  <si>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</si>
  <si>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</si>
  <si>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</si>
  <si>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</si>
  <si>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</si>
  <si>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</si>
  <si>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</si>
  <si>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</si>
  <si>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</si>
  <si>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</si>
  <si>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</si>
  <si>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</si>
  <si>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</si>
  <si>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</si>
  <si>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</si>
  <si>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</si>
  <si>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</si>
  <si>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</si>
  <si>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</si>
  <si>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</si>
  <si>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</si>
  <si>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</si>
  <si>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</si>
  <si>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</si>
  <si>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</si>
  <si>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</si>
  <si>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</si>
  <si>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</si>
  <si>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</si>
  <si>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</si>
  <si>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</si>
  <si>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</si>
  <si>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</si>
  <si>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</si>
  <si>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</si>
  <si>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</si>
  <si>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</si>
  <si>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</si>
  <si>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</si>
  <si>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</si>
  <si>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</si>
  <si>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</si>
  <si>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</si>
  <si>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</si>
  <si>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</si>
  <si>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</si>
  <si>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</si>
  <si>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</si>
  <si>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</si>
  <si>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</si>
  <si>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</si>
  <si>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</si>
  <si>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</si>
  <si>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</si>
  <si>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</si>
  <si>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</si>
  <si>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</si>
  <si>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</si>
  <si>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</si>
  <si>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</si>
  <si>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</si>
  <si>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</si>
  <si>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</si>
  <si>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</si>
  <si>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</si>
  <si>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</si>
  <si>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</si>
  <si>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</si>
  <si>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</si>
  <si>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</si>
  <si>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</si>
  <si>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</si>
  <si>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</si>
  <si>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</si>
  <si>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</si>
  <si>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</si>
  <si>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</si>
  <si>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</si>
  <si>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</si>
  <si>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</si>
  <si>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</si>
  <si>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</si>
  <si>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</si>
  <si>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</si>
  <si>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</si>
  <si>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</si>
  <si>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</si>
  <si>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</si>
  <si>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</si>
  <si>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</si>
  <si>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</si>
  <si>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</si>
  <si>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</si>
  <si>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</si>
  <si>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</si>
  <si>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</si>
  <si>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</si>
  <si>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</si>
  <si>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</si>
  <si>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</si>
  <si>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</si>
  <si>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</si>
  <si>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</si>
  <si>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</si>
  <si>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</si>
  <si>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</si>
  <si>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</si>
  <si>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</si>
  <si>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</si>
  <si>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</si>
  <si>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</si>
  <si>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</si>
  <si>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</si>
  <si>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</si>
  <si>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</si>
  <si>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</si>
  <si>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</si>
  <si>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</si>
  <si>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</si>
  <si>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</si>
  <si>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</si>
  <si>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</si>
  <si>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</si>
  <si>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</si>
  <si>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</si>
  <si>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</si>
  <si>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</si>
  <si>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</si>
  <si>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</si>
  <si>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</si>
  <si>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</si>
  <si>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</si>
  <si>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</si>
  <si>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</si>
  <si>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</si>
  <si>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</si>
  <si>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</si>
  <si>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</si>
  <si>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</si>
  <si>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</si>
  <si>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</si>
  <si>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</si>
  <si>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</si>
  <si>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</si>
  <si>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</si>
  <si>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</si>
  <si>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</si>
  <si>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</si>
  <si>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</si>
  <si>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</si>
  <si>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</si>
  <si>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</si>
  <si>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</si>
  <si>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</si>
  <si>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</si>
  <si>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</si>
  <si>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</si>
  <si>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</si>
  <si>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</si>
  <si>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</si>
  <si>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</si>
  <si>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</si>
  <si>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</si>
  <si>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</si>
  <si>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</si>
  <si>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</si>
  <si>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  <phoneticPr fontId="2" type="noConversion"/>
  </si>
  <si>
    <t>Average Donation</t>
    <phoneticPr fontId="2" type="noConversion"/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</si>
  <si>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</si>
  <si>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</si>
  <si>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</si>
  <si>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</si>
  <si>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</si>
  <si>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</si>
  <si>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</si>
  <si>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</si>
  <si>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</si>
  <si>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</si>
  <si>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</si>
  <si>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</si>
  <si>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</si>
  <si>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</si>
  <si>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</si>
  <si>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</si>
  <si>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</si>
  <si>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</si>
  <si>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</si>
  <si>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</si>
  <si>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</si>
  <si>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</si>
  <si>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</si>
  <si>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</si>
  <si>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</si>
  <si>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</si>
  <si>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</si>
  <si>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</si>
  <si>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</si>
  <si>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</si>
  <si>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</si>
  <si>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</si>
  <si>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</si>
  <si>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</si>
  <si>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</si>
  <si>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</si>
  <si>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</si>
  <si>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</si>
  <si>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</si>
  <si>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</si>
  <si>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</si>
  <si>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</si>
  <si>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</si>
  <si>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</si>
  <si>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</si>
  <si>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</si>
  <si>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</si>
  <si>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</si>
  <si>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</si>
  <si>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</si>
  <si>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</si>
  <si>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</si>
  <si>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</si>
  <si>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</si>
  <si>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</si>
  <si>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</si>
  <si>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 column</t>
  </si>
  <si>
    <t>x</t>
    <phoneticPr fontId="2" type="noConversion"/>
  </si>
  <si>
    <t>5月</t>
  </si>
  <si>
    <t>7月</t>
  </si>
  <si>
    <t>8月</t>
  </si>
  <si>
    <t>9月</t>
  </si>
  <si>
    <t>10月</t>
  </si>
  <si>
    <t>11月</t>
  </si>
  <si>
    <t>1月</t>
  </si>
  <si>
    <t>2月</t>
  </si>
  <si>
    <t>3月</t>
  </si>
  <si>
    <t>4月</t>
  </si>
  <si>
    <t>6月</t>
  </si>
  <si>
    <t>12月</t>
  </si>
  <si>
    <t>Years</t>
  </si>
  <si>
    <t>Quarters</t>
  </si>
  <si>
    <t>Name</t>
    <phoneticPr fontId="2" type="noConversion"/>
  </si>
  <si>
    <t>Blurb</t>
    <phoneticPr fontId="2" type="noConversion"/>
  </si>
  <si>
    <t>Goal</t>
    <phoneticPr fontId="2" type="noConversion"/>
  </si>
  <si>
    <t>Pledged</t>
    <phoneticPr fontId="2" type="noConversion"/>
  </si>
  <si>
    <t>Average donation</t>
    <phoneticPr fontId="2" type="noConversion"/>
  </si>
  <si>
    <t>Number of backers</t>
    <phoneticPr fontId="2" type="noConversion"/>
  </si>
  <si>
    <t>Failed</t>
    <phoneticPr fontId="2" type="noConversion"/>
  </si>
  <si>
    <t>Mean Goal</t>
    <phoneticPr fontId="2" type="noConversion"/>
  </si>
  <si>
    <t>Median Goal</t>
    <phoneticPr fontId="2" type="noConversion"/>
  </si>
  <si>
    <t>Mean Pledged</t>
    <phoneticPr fontId="2" type="noConversion"/>
  </si>
  <si>
    <t>Median Pledged</t>
    <phoneticPr fontId="2" type="noConversion"/>
  </si>
  <si>
    <t>Successful</t>
    <phoneticPr fontId="2" type="noConversion"/>
  </si>
  <si>
    <t>Standard deviation of goal</t>
    <phoneticPr fontId="2" type="noConversion"/>
  </si>
  <si>
    <t>upper quartile of goal</t>
    <phoneticPr fontId="2" type="noConversion"/>
  </si>
  <si>
    <t>lower quartile of goal</t>
    <phoneticPr fontId="2" type="noConversion"/>
  </si>
  <si>
    <t>IQR of goal</t>
    <phoneticPr fontId="2" type="noConversion"/>
  </si>
  <si>
    <t>Standard deviation of pledged</t>
    <phoneticPr fontId="2" type="noConversion"/>
  </si>
  <si>
    <t>upper quartile of pledged</t>
    <phoneticPr fontId="2" type="noConversion"/>
  </si>
  <si>
    <t>lower quartile of pledged</t>
    <phoneticPr fontId="2" type="noConversion"/>
  </si>
  <si>
    <t>IQR of pledged</t>
    <phoneticPr fontId="2" type="noConversion"/>
  </si>
  <si>
    <t xml:space="preserve">greater than upper quartile + 1.5x of IQR </t>
    <phoneticPr fontId="2" type="noConversion"/>
  </si>
  <si>
    <t>or lower than lower quartile + 1.5X IQR are outlier</t>
    <phoneticPr fontId="2" type="noConversion"/>
  </si>
  <si>
    <t>successful</t>
    <phoneticPr fontId="2" type="noConversion"/>
  </si>
  <si>
    <t>Years</t>
    <phoneticPr fontId="2" type="noConversion"/>
  </si>
  <si>
    <t>All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</si>
  <si>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</si>
  <si>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</si>
  <si>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</si>
  <si>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</si>
  <si>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</si>
  <si>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</si>
  <si>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</si>
  <si>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</si>
  <si>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</si>
  <si>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</si>
  <si>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</si>
  <si>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</si>
  <si>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(Multiple Items)</t>
  </si>
  <si>
    <t>Number Sucessful</t>
    <phoneticPr fontId="2" type="noConversion"/>
  </si>
  <si>
    <t xml:space="preserve">Number Failed </t>
    <phoneticPr fontId="2" type="noConversion"/>
  </si>
  <si>
    <t>Number Canceled</t>
    <phoneticPr fontId="2" type="noConversion"/>
  </si>
  <si>
    <t>Total Projects</t>
    <phoneticPr fontId="2" type="noConversion"/>
  </si>
  <si>
    <t>Percentage Sucessful</t>
    <phoneticPr fontId="2" type="noConversion"/>
  </si>
  <si>
    <t>Percentage Failed</t>
    <phoneticPr fontId="2" type="noConversion"/>
  </si>
  <si>
    <t>Percentage Canceled</t>
    <phoneticPr fontId="2" type="noConversion"/>
  </si>
  <si>
    <t>Less Than 1000</t>
    <phoneticPr fontId="2" type="noConversion"/>
  </si>
  <si>
    <t>1000 to 4999</t>
    <phoneticPr fontId="2" type="noConversion"/>
  </si>
  <si>
    <t>5000 to 9999</t>
    <phoneticPr fontId="2" type="noConversion"/>
  </si>
  <si>
    <t>10000 to 14999</t>
    <phoneticPr fontId="2" type="noConversion"/>
  </si>
  <si>
    <t>15000 to 19999</t>
    <phoneticPr fontId="2" type="noConversion"/>
  </si>
  <si>
    <t>20000 to 24999</t>
    <phoneticPr fontId="2" type="noConversion"/>
  </si>
  <si>
    <t>25000 to 29999</t>
    <phoneticPr fontId="2" type="noConversion"/>
  </si>
  <si>
    <t>30000 to 34999</t>
    <phoneticPr fontId="2" type="noConversion"/>
  </si>
  <si>
    <t>35000 to 39999</t>
    <phoneticPr fontId="2" type="noConversion"/>
  </si>
  <si>
    <t>40000 to 44999</t>
    <phoneticPr fontId="2" type="noConversion"/>
  </si>
  <si>
    <t>45000 to 49999</t>
    <phoneticPr fontId="2" type="noConversion"/>
  </si>
  <si>
    <t>50000 or more</t>
    <phoneticPr fontId="2" type="noConversion"/>
  </si>
  <si>
    <t>Sub Category</t>
    <phoneticPr fontId="2" type="noConversion"/>
  </si>
  <si>
    <t>Category and Subcategory</t>
    <phoneticPr fontId="2" type="noConversion"/>
  </si>
  <si>
    <t xml:space="preserve">Parent Category 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</si>
</sst>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24" formatCode="\$#,##0_);[Red]\(\$#,##0\)"/>
    <numFmt numFmtId="176" formatCode="_(&quot;$&quot;* #,##0.00_);_(&quot;$&quot;* \(#,##0.00\);_(&quot;$&quot;* &quot;-&quot;??_);_(@_)"/>
    <numFmt numFmtId="177" formatCode="&quot;$&quot;#,##0.00"/>
    <numFmt numFmtId="178" formatCode="0.00_);[Red]\(0.00\)"/>
  </numFmts>
  <fonts count="7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rgb="FF2B2B2B"/>
      <name val="Arial"/>
      <family val="2"/>
    </font>
    <font>
      <sz val="10"/>
      <color rgb="FF2B2B2B"/>
      <name val="Roboto"/>
    </font>
    <font>
      <sz val="10"/>
      <color rgb="FF2B2B2B"/>
      <name val="Consolas"/>
      <family val="3"/>
    </font>
    <font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>
      <alignment vertical="center"/>
    </xf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76" fontId="1" fillId="0" borderId="0" xfId="0" applyNumberFormat="1" applyFont="1" applyAlignment="1">
      <alignment horizontal="center"/>
    </xf>
    <xf numFmtId="176" fontId="0" fillId="0" borderId="0" xfId="0" applyNumberFormat="1"/>
    <xf numFmtId="177" fontId="1" fillId="0" borderId="0" xfId="0" applyNumberFormat="1" applyFont="1" applyAlignment="1">
      <alignment horizontal="center"/>
    </xf>
    <xf numFmtId="177" fontId="0" fillId="0" borderId="0" xfId="0" applyNumberFormat="1"/>
    <xf numFmtId="0" fontId="0" fillId="0" borderId="0" xfId="0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/>
    </xf>
    <xf numFmtId="178" fontId="5" fillId="0" borderId="0" xfId="0" applyNumberFormat="1" applyFont="1" applyAlignment="1">
      <alignment vertical="center" wrapText="1"/>
    </xf>
    <xf numFmtId="24" fontId="0" fillId="0" borderId="0" xfId="0" applyNumberFormat="1"/>
    <xf numFmtId="9" fontId="0" fillId="0" borderId="0" xfId="1" applyFont="1" applyAlignment="1"/>
    <xf numFmtId="0" fontId="0" fillId="0" borderId="1" xfId="0" applyBorder="1"/>
    <xf numFmtId="9" fontId="0" fillId="0" borderId="1" xfId="1" applyFont="1" applyBorder="1" applyAlignment="1"/>
    <xf numFmtId="0" fontId="0" fillId="0" borderId="0" xfId="0" applyFill="1" applyBorder="1"/>
  </cellXfs>
  <cellStyles count="2">
    <cellStyle name="Normal" xfId="0" builtinId="0"/>
    <cellStyle name="Percent" xfId="1" builtinId="5"/>
  </cellStyles>
  <dxfs count="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4D-4BF8-A151-01662FBD611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4D-4BF8-A151-01662FBD611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BC-4526-8D0F-EB1F896F776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'Subcategory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BC-4526-8D0F-EB1F896F7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3723951"/>
        <c:axId val="863729359"/>
      </c:barChart>
      <c:catAx>
        <c:axId val="86372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3729359"/>
        <c:crosses val="autoZero"/>
        <c:auto val="1"/>
        <c:lblAlgn val="ctr"/>
        <c:lblOffset val="100"/>
        <c:noMultiLvlLbl val="0"/>
      </c:catAx>
      <c:valAx>
        <c:axId val="86372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372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Parent Category Outcomes</a:t>
            </a:r>
            <a:endParaRPr lang="en-US" altLang="zh-CN"/>
          </a:p>
        </c:rich>
      </c:tx>
      <c:layout>
        <c:manualLayout>
          <c:xMode val="edge"/>
          <c:yMode val="edge"/>
          <c:x val="0.33993152703871765"/>
          <c:y val="5.13582586546480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306637975468919E-2"/>
          <c:y val="0.15680997566404908"/>
          <c:w val="0.82332379565996772"/>
          <c:h val="0.709893485950964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C-48FD-B210-13FDE2190B4C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9C-48FD-B210-13FDE2190B4C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9C-48FD-B210-13FDE2190B4C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9C-48FD-B210-13FDE2190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1933519"/>
        <c:axId val="671931439"/>
      </c:barChart>
      <c:catAx>
        <c:axId val="67193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1931439"/>
        <c:crosses val="autoZero"/>
        <c:auto val="1"/>
        <c:lblAlgn val="ctr"/>
        <c:lblOffset val="100"/>
        <c:noMultiLvlLbl val="0"/>
      </c:catAx>
      <c:valAx>
        <c:axId val="67193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193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EC-4297-A5F1-D22593FD1242}"/>
            </c:ext>
          </c:extLst>
        </c:ser>
        <c:ser>
          <c:idx val="1"/>
          <c:order val="1"/>
          <c:tx>
            <c:strRef>
              <c:f>'Outcome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EC-4297-A5F1-D22593FD1242}"/>
            </c:ext>
          </c:extLst>
        </c:ser>
        <c:ser>
          <c:idx val="2"/>
          <c:order val="2"/>
          <c:tx>
            <c:strRef>
              <c:f>'Outcome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EC-4297-A5F1-D22593FD1242}"/>
            </c:ext>
          </c:extLst>
        </c:ser>
        <c:ser>
          <c:idx val="3"/>
          <c:order val="3"/>
          <c:tx>
            <c:strRef>
              <c:f>'Outcome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'Outcome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EC-4297-A5F1-D22593FD1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161471"/>
        <c:axId val="552161887"/>
      </c:lineChart>
      <c:catAx>
        <c:axId val="55216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2161887"/>
        <c:crosses val="autoZero"/>
        <c:auto val="1"/>
        <c:lblAlgn val="ctr"/>
        <c:lblOffset val="100"/>
        <c:noMultiLvlLbl val="0"/>
      </c:catAx>
      <c:valAx>
        <c:axId val="552161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216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2400"/>
              <a:t>Theater Outcomes Based On</a:t>
            </a:r>
            <a:r>
              <a:rPr lang="en-US" altLang="zh-CN" sz="2400" baseline="0"/>
              <a:t> Launch Date</a:t>
            </a:r>
          </a:p>
        </c:rich>
      </c:tx>
      <c:layout>
        <c:manualLayout>
          <c:xMode val="edge"/>
          <c:yMode val="edge"/>
          <c:x val="0.17457581623422197"/>
          <c:y val="9.8441342066878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3D-44AE-8B42-A976F708E7D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3D-44AE-8B42-A976F708E7D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3D-44AE-8B42-A976F708E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2114000"/>
        <c:axId val="1242114416"/>
      </c:lineChart>
      <c:catAx>
        <c:axId val="124211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2114416"/>
        <c:crosses val="autoZero"/>
        <c:auto val="1"/>
        <c:lblAlgn val="ctr"/>
        <c:lblOffset val="100"/>
        <c:noMultiLvlLbl val="0"/>
      </c:catAx>
      <c:valAx>
        <c:axId val="124211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24211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Golals'!$F$1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Golals'!$A$2:$A$13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Golals'!$F$2:$F$13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F4-4572-9964-BD8E8A438210}"/>
            </c:ext>
          </c:extLst>
        </c:ser>
        <c:ser>
          <c:idx val="1"/>
          <c:order val="1"/>
          <c:tx>
            <c:strRef>
              <c:f>'Outcomes Based on Golals'!$G$1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Golals'!$A$2:$A$13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Golals'!$G$2:$G$13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F4-4572-9964-BD8E8A438210}"/>
            </c:ext>
          </c:extLst>
        </c:ser>
        <c:ser>
          <c:idx val="2"/>
          <c:order val="2"/>
          <c:tx>
            <c:strRef>
              <c:f>'Outcomes Based on Golals'!$H$1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Golals'!$A$2:$A$13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Golals'!$H$2:$H$13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F4-4572-9964-BD8E8A438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7315136"/>
        <c:axId val="1377315968"/>
      </c:lineChart>
      <c:catAx>
        <c:axId val="137731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7315968"/>
        <c:crosses val="autoZero"/>
        <c:auto val="1"/>
        <c:lblAlgn val="ctr"/>
        <c:lblOffset val="100"/>
        <c:noMultiLvlLbl val="0"/>
      </c:catAx>
      <c:valAx>
        <c:axId val="137731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77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463550</xdr:colOff>
      <xdr:row>3</xdr:row>
      <xdr:rowOff>25400</xdr:rowOff>
    </xdr:from>
    <xdr:to>
      <xdr:col>17</xdr:col>
      <xdr:colOff>92075</xdr:colOff>
      <xdr:row>28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4DEFB3-7FC6-6F5A-D836-635801EF5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530224</xdr:colOff>
      <xdr:row>2</xdr:row>
      <xdr:rowOff>47624</xdr:rowOff>
    </xdr:from>
    <xdr:to>
      <xdr:col>10</xdr:col>
      <xdr:colOff>1377949</xdr:colOff>
      <xdr:row>25</xdr:row>
      <xdr:rowOff>12699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AB9556-FA55-593D-0667-EB6DF80878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5</xdr:row>
      <xdr:rowOff>146050</xdr:rowOff>
    </xdr:from>
    <xdr:to>
      <xdr:col>19</xdr:col>
      <xdr:colOff>57150</xdr:colOff>
      <xdr:row>34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A063FB-F2B5-1022-8BA4-ADC641BF3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314738</xdr:colOff>
      <xdr:row>7</xdr:row>
      <xdr:rowOff>55769</xdr:rowOff>
    </xdr:from>
    <xdr:to>
      <xdr:col>18</xdr:col>
      <xdr:colOff>254000</xdr:colOff>
      <xdr:row>35</xdr:row>
      <xdr:rowOff>82827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C29A1C-8694-3AF0-EBB0-41C9CEC02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127000</xdr:colOff>
      <xdr:row>16</xdr:row>
      <xdr:rowOff>58822</xdr:rowOff>
    </xdr:from>
    <xdr:to>
      <xdr:col>7</xdr:col>
      <xdr:colOff>30079</xdr:colOff>
      <xdr:row>31</xdr:row>
      <xdr:rowOff>145048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BB3B4F-C875-EDDC-5F07-3D237A2137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nx" refreshedDate="44791.691936921299" createdVersion="8" refreshedVersion="8" minRefreshableVersion="3" recordCount="4114" xr:uid="{7A0F284F-A004-43D1-AFCF-EBD7B8B5C198}">
  <cacheSource type="worksheet">
    <worksheetSource ref="A1:Q4115" sheet="kickstarter_challenge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76">
      <sharedItems containsSemiMixedTypes="0" containsString="0" containsNumber="1" minValue="1" maxValue="100000000"/>
    </cacheField>
    <cacheField name="pledged" numFmtId="177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 and Subcategory2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nx" refreshedDate="44791.755150810182" createdVersion="8" refreshedVersion="8" minRefreshableVersion="3" recordCount="4114" xr:uid="{7346369C-C0EA-44F4-A695-A1B72940EEBB}">
  <cacheSource type="worksheet">
    <worksheetSource ref="A1:T4115" sheet="kickstarter_challeng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76">
      <sharedItems containsSemiMixedTypes="0" containsString="0" containsNumber="1" minValue="1" maxValue="100000000"/>
    </cacheField>
    <cacheField name="pledged" numFmtId="177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49">
      <sharedItems/>
    </cacheField>
    <cacheField name="x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/5/17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3/15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/5/17"/>
          <s v="第一季"/>
          <s v="第二季"/>
          <s v="第三季"/>
          <s v="第四季"/>
          <s v="&gt;2017/3/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/5/17"/>
          <s v="2009年"/>
          <s v="2010年"/>
          <s v="2011年"/>
          <s v="2012年"/>
          <s v="2013年"/>
          <s v="2014年"/>
          <s v="2015年"/>
          <s v="2016年"/>
          <s v="2017年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inx" refreshedDate="44795.987118287034" backgroundQuery="1" createdVersion="8" refreshedVersion="8" minRefreshableVersion="3" recordCount="0" supportSubquery="1" supportAdvancedDrill="1" xr:uid="{A86F09C6-8C15-439A-86DB-AB714B00943D}">
  <cacheSource type="external" connectionId="1"/>
  <cacheFields count="5">
    <cacheField name="[Range].[Years].[Years]" caption="Years" numFmtId="0" hierarchy="20" level="1">
      <sharedItems containsSemiMixedTypes="0" containsNonDate="0" containsString="0"/>
    </cacheField>
    <cacheField name="[Range].[Category and Subcategory].[Category and Subcategory]" caption="Category and Subcategory" numFmtId="0" hierarchy="13" level="1">
      <sharedItems containsSemiMixedTypes="0" containsNonDate="0" containsString="0"/>
    </cacheField>
    <cacheField name="[Range].[outcomes].[outcomes]" caption="outcomes" numFmtId="0" hierarchy="5" level="1">
      <sharedItems count="3">
        <s v="canceled"/>
        <s v="failed"/>
        <s v="successful"/>
      </sharedItems>
    </cacheField>
    <cacheField name="[Range].[Date Created Conversion (Month)].[Date Created Conversion (Month)]" caption="Date Created Conversion (Month)" numFmtId="0" hierarchy="23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Count of outcomes]" caption="Count of outcomes" numFmtId="0" hierarchy="27" level="32767"/>
  </cacheFields>
  <cacheHierarchies count="28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outcomes]" caption="outcomes" attribute="1" defaultMemberUniqueName="[Range].[outcomes].[All]" allUniqueName="[Range].[outcomes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category]" caption="Category and Subcategory" attribute="1" defaultMemberUniqueName="[Range].[Category and Subcategory].[All]" allUniqueName="[Range].[Category and Sub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Percentage Funded]" caption="Percentage Funded" attribute="1" defaultMemberUniqueName="[Range].[Percentage Funded].[All]" allUniqueName="[Range].[Percentage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ategory and Subcategory 2]" caption="Category and Subcategory 2" attribute="1" defaultMemberUniqueName="[Range].[Category and Subcategory 2].[All]" allUniqueName="[Range].[Category and Subcategory 2].[All]" dimensionUniqueName="[Range]" displayFolder="" count="0" memberValueDatatype="130" unbalanced="0"/>
    <cacheHierarchy uniqueName="[Range].[x]" caption="x" attribute="1" defaultMemberUniqueName="[Range].[x].[All]" allUniqueName="[Range].[x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/>
    <cacheHierarchy uniqueName="[Range].[Date Ended Conversion column]" caption="Date Ended Conversion column" attribute="1" time="1" defaultMemberUniqueName="[Range].[Date Ended Conversion column].[All]" allUniqueName="[Range].[Date Ended Conversion column].[All]" dimensionUniqueName="[Range]" displayFolder="" count="0" memberValueDatatype="7" unbalanced="0"/>
    <cacheHierarchy uniqueName="[Range].[Years]" caption="Years" attribute="1" defaultMemberUniqueName="[Range].[Years].[All]" allUniqueName="[Range].[Years].[All]" dimensionUniqueName="[Range]" displayFolder="" count="2" memberValueDatatype="20" unbalanced="0">
      <fieldsUsage count="2">
        <fieldUsage x="-1"/>
        <fieldUsage x="0"/>
      </fieldsUsage>
    </cacheHierarchy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/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outcomes]" caption="Count of outcomes" measure="1" displayFolder="" measureGroup="Range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x v="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x v="12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x v="13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x v="21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x v="2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x v="52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x v="55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x v="65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x v="76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x v="79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x v="8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x v="10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x v="103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x v="88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x v="104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x v="105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x v="106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x v="107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x v="108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x v="109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x v="11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x v="111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x v="112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x v="113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x v="114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x v="11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x v="116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x v="117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x v="118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x v="119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x v="12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x v="121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x v="122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x v="121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x v="123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x v="124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x v="12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x v="126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x v="121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x v="121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x v="12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x v="127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x v="121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x v="121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x v="128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x v="121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x v="1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x v="129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x v="13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x v="121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x v="13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x v="119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x v="12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x v="13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x v="13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x v="134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x v="12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x v="135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x v="136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x v="13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x v="13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x v="2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x v="13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x v="14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x v="141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x v="142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x v="143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x v="121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x v="11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x v="12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x v="144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x v="14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x v="121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x v="146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x v="121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x v="147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x v="148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x v="149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x v="1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x v="151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x v="120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x v="121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x v="12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x v="121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x v="34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x v="121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x v="152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x v="121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x v="101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x v="153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x v="154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x v="121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x v="15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x v="156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x v="157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x v="121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x v="158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x v="121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x v="15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x v="73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x v="16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x v="161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x v="121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x v="12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x v="121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x v="162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x v="163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x v="164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x v="121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x v="165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x v="166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x v="121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x v="167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x v="1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x v="169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x v="121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x v="170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x v="121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x v="121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x v="171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x v="172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x v="120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x v="135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x v="120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x v="119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x v="173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x v="17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x v="101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x v="175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x v="176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x v="1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x v="177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x v="121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x v="121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x v="121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x v="178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x v="1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x v="121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x v="121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x v="179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x v="12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x v="180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x v="121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x v="181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x v="121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x v="121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x v="73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x v="121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x v="73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x v="182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x v="183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x v="184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x v="18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x v="18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x v="187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x v="18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x v="189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x v="19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x v="191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x v="192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x v="193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x v="19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x v="19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x v="196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x v="197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x v="198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x v="199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x v="20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x v="201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x v="202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x v="203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x v="204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x v="20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x v="206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x v="207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x v="208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x v="20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x v="21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x v="211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x v="212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x v="213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x v="214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x v="2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x v="216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x v="217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x v="218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x v="21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x v="22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x v="22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x v="222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x v="223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x v="224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x v="225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x v="22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x v="227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x v="2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x v="22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x v="23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x v="231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x v="232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x v="233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x v="23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x v="235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x v="101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x v="236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x v="237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x v="238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x v="239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x v="24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x v="241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x v="242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x v="243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x v="244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x v="245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x v="246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x v="247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x v="248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x v="249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x v="250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x v="251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x v="25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x v="25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x v="181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x v="25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x v="255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x v="256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x v="25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x v="34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x v="258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x v="259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x v="26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x v="261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x v="262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x v="263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x v="264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x v="265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x v="266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x v="267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x v="26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x v="269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x v="27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x v="271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x v="272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x v="273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x v="27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x v="27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x v="276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x v="277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x v="27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x v="27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x v="280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x v="281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x v="282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x v="283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x v="284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x v="285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x v="286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x v="287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x v="28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x v="289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x v="29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x v="291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x v="29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x v="293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x v="294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x v="295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x v="296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x v="297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x v="298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x v="299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x v="30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x v="301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x v="302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x v="303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x v="30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x v="305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x v="306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x v="307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x v="308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x v="309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x v="310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x v="311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x v="312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x v="313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x v="31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x v="315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x v="316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x v="317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x v="318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x v="319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x v="32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x v="321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x v="32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x v="323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x v="324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x v="325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x v="326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x v="327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x v="328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x v="84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x v="329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x v="33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x v="33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x v="33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x v="333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x v="334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x v="335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x v="33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x v="337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x v="338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x v="339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x v="340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x v="34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x v="342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x v="343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x v="344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x v="345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x v="34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x v="347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x v="348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x v="34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x v="35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x v="35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x v="35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x v="353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x v="35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x v="355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x v="356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x v="35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x v="358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x v="359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x v="36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x v="36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x v="9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x v="362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x v="3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x v="121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x v="364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x v="121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x v="365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x v="36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x v="36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x v="121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x v="368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x v="12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x v="121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x v="121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x v="36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x v="121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x v="144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x v="121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x v="370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x v="144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x v="73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x v="120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x v="37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x v="144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x v="372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x v="373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x v="374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x v="121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x v="37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x v="31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x v="376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x v="377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x v="37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x v="121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x v="379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x v="380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x v="381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x v="12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x v="121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x v="382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x v="120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x v="38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x v="38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x v="38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x v="121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x v="121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x v="156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x v="386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x v="387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x v="242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x v="12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x v="121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x v="388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x v="121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x v="121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x v="389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x v="390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x v="391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x v="119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x v="39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x v="393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x v="39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x v="73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x v="121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x v="121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x v="395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x v="121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x v="12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x v="121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x v="121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x v="396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x v="121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x v="120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x v="119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x v="397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x v="398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x v="399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x v="12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x v="40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x v="401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x v="402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x v="403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x v="404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x v="405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x v="44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x v="11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x v="121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x v="17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x v="148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x v="406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x v="407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x v="408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x v="121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x v="409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x v="121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x v="41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x v="41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x v="412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x v="413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x v="414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x v="415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x v="416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x v="41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x v="418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x v="419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x v="420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x v="421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x v="422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x v="42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x v="424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x v="425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x v="426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x v="42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x v="428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x v="429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x v="43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x v="120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x v="380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x v="120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x v="431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x v="362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x v="43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x v="433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x v="12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x v="373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x v="434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x v="43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x v="436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x v="121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x v="37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x v="437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x v="121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x v="438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x v="439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x v="121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x v="73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x v="143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x v="440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x v="121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x v="441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x v="120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x v="121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x v="12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x v="121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x v="442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x v="135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x v="443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x v="44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x v="121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x v="445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x v="13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x v="446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x v="120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x v="119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x v="447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x v="431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x v="12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x v="121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x v="121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x v="120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x v="144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x v="121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x v="448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x v="44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x v="450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x v="120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x v="45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x v="452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x v="404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x v="45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x v="31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x v="454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x v="36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x v="119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x v="455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x v="456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x v="101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x v="457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x v="121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x v="458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x v="121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x v="459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x v="119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x v="121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x v="460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x v="144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x v="121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x v="121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x v="121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x v="461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x v="121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x v="121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x v="121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x v="135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x v="121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x v="12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x v="462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x v="463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x v="464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x v="121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x v="121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x v="12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x v="465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x v="466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x v="121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x v="4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x v="119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x v="468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x v="121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x v="469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x v="120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x v="447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x v="143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x v="121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x v="362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x v="120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x v="47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x v="471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x v="472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x v="47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x v="474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x v="47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x v="476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x v="477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x v="478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x v="479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x v="480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x v="481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x v="48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x v="4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x v="48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x v="485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x v="48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x v="487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x v="488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x v="48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x v="490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x v="49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x v="492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x v="101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x v="493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x v="49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x v="447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x v="495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x v="49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x v="497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x v="49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x v="499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x v="5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x v="409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x v="501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x v="502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x v="5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x v="50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x v="505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x v="506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x v="5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x v="120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x v="508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x v="509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x v="51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x v="511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x v="12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x v="512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x v="513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x v="51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x v="515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x v="433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x v="516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x v="517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x v="5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x v="519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x v="12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x v="520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x v="521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x v="522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x v="3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x v="52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x v="524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x v="525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x v="526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x v="527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x v="121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x v="52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x v="529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x v="452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x v="12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x v="53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x v="53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x v="53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x v="53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x v="534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x v="535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x v="536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x v="377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x v="537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x v="538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x v="53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x v="540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x v="541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x v="542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x v="543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x v="544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x v="545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x v="54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x v="547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x v="548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x v="549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x v="550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x v="551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x v="552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x v="553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x v="201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x v="98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x v="554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x v="555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x v="556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x v="557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x v="55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x v="559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x v="560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x v="561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x v="562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x v="56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x v="564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x v="565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x v="566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x v="567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x v="568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x v="569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x v="570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x v="571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x v="572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x v="573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x v="574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x v="57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x v="121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x v="57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x v="121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x v="144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x v="121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x v="57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x v="121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x v="578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x v="121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x v="579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x v="121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x v="119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x v="73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x v="58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x v="492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x v="441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x v="581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x v="582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x v="44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x v="583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x v="584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x v="58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x v="73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x v="586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x v="587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x v="588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x v="589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x v="59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x v="591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x v="592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x v="59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x v="594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x v="59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x v="596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x v="5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x v="598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x v="599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x v="600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x v="60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x v="602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x v="603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x v="604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x v="605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x v="606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x v="607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x v="608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x v="1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x v="609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x v="610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x v="6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x v="608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x v="64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x v="6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x v="380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x v="613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x v="614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x v="615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x v="616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x v="617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x v="618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x v="619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x v="620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x v="62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x v="62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x v="623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x v="624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x v="625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x v="626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x v="247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x v="151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x v="627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x v="628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x v="62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x v="630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x v="631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x v="632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x v="63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x v="6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x v="635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x v="636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x v="637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x v="638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x v="639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x v="64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x v="641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x v="642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x v="643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x v="119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x v="644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x v="645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x v="646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x v="647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x v="648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x v="179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x v="649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x v="650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x v="651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x v="7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x v="652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x v="653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x v="65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x v="47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x v="65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x v="656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x v="657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x v="377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x v="65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x v="65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x v="73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x v="660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x v="661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x v="662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x v="151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x v="373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x v="663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x v="121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x v="232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x v="66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x v="15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x v="66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x v="666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x v="179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x v="66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x v="66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x v="119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x v="669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x v="67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x v="12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x v="656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x v="671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x v="672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x v="673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x v="674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x v="375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x v="675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x v="67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x v="677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x v="121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x v="431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x v="431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x v="678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x v="121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x v="179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x v="375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x v="679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x v="680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x v="121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x v="121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x v="121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x v="177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x v="681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x v="121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x v="2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x v="682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x v="12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x v="683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x v="121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x v="179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x v="684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x v="101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x v="121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x v="68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x v="686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x v="687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x v="68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x v="68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x v="121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x v="121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x v="690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x v="121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x v="15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x v="69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x v="69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x v="88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x v="693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x v="38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x v="121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x v="135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x v="38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x v="13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x v="694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x v="572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x v="69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x v="696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x v="697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x v="698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x v="699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x v="121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x v="8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x v="492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x v="700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x v="70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x v="284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x v="70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x v="703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x v="704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x v="70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x v="706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x v="707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x v="708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x v="709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x v="710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x v="711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x v="712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x v="713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x v="71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x v="715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x v="716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x v="717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x v="718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x v="719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x v="720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x v="72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x v="722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x v="72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x v="724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x v="72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x v="726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x v="727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x v="72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x v="729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x v="730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x v="12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x v="73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x v="73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x v="73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x v="734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x v="73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x v="121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x v="736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x v="31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x v="737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x v="738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x v="73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x v="74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x v="741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x v="31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x v="742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x v="7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x v="744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x v="745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x v="746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x v="747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x v="748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x v="749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x v="750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x v="751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x v="75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x v="40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x v="177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x v="687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x v="753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x v="754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x v="755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x v="756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x v="375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x v="757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x v="758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x v="759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x v="454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x v="760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x v="761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x v="762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x v="763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x v="764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x v="765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x v="766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x v="7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x v="768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x v="769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x v="770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x v="771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x v="772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x v="96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x v="77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x v="774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x v="775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x v="776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x v="777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x v="778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x v="404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x v="121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x v="119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x v="779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x v="362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x v="780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x v="121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x v="120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x v="444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x v="121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x v="121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x v="121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x v="121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x v="2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x v="121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x v="121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x v="121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x v="121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x v="121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x v="121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x v="73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x v="121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x v="12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x v="121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x v="78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x v="78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x v="78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x v="31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x v="784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x v="785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x v="431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x v="121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x v="786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x v="119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x v="78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x v="2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x v="78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x v="716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x v="373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x v="789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x v="790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x v="362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x v="791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x v="792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x v="121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x v="793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x v="501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x v="121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x v="794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x v="77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x v="144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x v="38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x v="362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x v="491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x v="795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x v="796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x v="797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x v="798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x v="799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x v="380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x v="119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x v="800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x v="80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x v="78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x v="802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x v="803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x v="804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x v="121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x v="805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x v="2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x v="806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x v="120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x v="807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x v="144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x v="808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x v="508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x v="809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x v="810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x v="811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x v="144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x v="121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x v="812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x v="121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x v="81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x v="814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x v="121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x v="144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x v="815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x v="120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x v="678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x v="813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x v="121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x v="816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x v="135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x v="120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x v="7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x v="817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x v="818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x v="672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x v="144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x v="121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x v="121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x v="121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x v="819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x v="121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x v="101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x v="820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x v="121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x v="821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x v="822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x v="823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x v="121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x v="824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x v="73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x v="149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x v="82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x v="121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x v="679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x v="123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x v="121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x v="826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x v="121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x v="827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x v="121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x v="121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x v="828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x v="829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x v="830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x v="831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x v="161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x v="73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x v="380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x v="121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x v="179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x v="832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x v="177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x v="119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x v="121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x v="144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x v="833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x v="834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x v="835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x v="678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x v="836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x v="837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x v="838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x v="839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x v="840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x v="841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x v="842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x v="843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x v="84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x v="845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x v="846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x v="847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x v="848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x v="849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x v="850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x v="851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x v="852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x v="8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x v="854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x v="855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x v="856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x v="857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x v="85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x v="859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x v="860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x v="861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x v="862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x v="863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x v="864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x v="86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x v="866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x v="867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x v="868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x v="869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x v="870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x v="87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x v="872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x v="873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x v="874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x v="875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x v="876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x v="877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x v="87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x v="879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x v="12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x v="88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x v="38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x v="1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x v="12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x v="375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x v="845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x v="121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x v="431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x v="121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x v="121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x v="881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x v="121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x v="882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x v="88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x v="14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x v="884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x v="885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x v="886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x v="887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x v="888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x v="88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x v="890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x v="891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x v="892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x v="893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x v="89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x v="895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x v="896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x v="89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x v="898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x v="899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x v="90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x v="901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x v="902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x v="90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x v="90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x v="905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x v="906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x v="907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x v="90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x v="909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x v="91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x v="911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x v="912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x v="913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x v="468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x v="914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x v="91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x v="916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x v="917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x v="91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x v="919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x v="920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x v="92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x v="92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x v="92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x v="774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x v="924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x v="9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x v="92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x v="92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x v="92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x v="92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x v="93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x v="931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x v="932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x v="93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x v="934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x v="935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x v="936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x v="937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x v="938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x v="939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x v="94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x v="73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x v="94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x v="942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x v="33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x v="943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x v="944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x v="945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x v="946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x v="947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x v="948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x v="13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x v="949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x v="95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x v="951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x v="120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x v="95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x v="953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x v="954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x v="955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x v="95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x v="717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x v="95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x v="95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x v="959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x v="96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x v="961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x v="962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x v="96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x v="964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x v="96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x v="12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x v="121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x v="70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x v="966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x v="967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x v="968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x v="969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x v="970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x v="12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x v="97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x v="101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x v="972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x v="29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x v="973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x v="974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x v="975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x v="976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x v="977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x v="199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x v="9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x v="979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x v="980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x v="981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x v="982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x v="983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x v="984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x v="985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x v="986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x v="98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x v="988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x v="989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x v="375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x v="990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x v="991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x v="992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x v="993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x v="994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x v="995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x v="996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x v="99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x v="998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x v="999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x v="1000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x v="1001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x v="100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x v="1003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x v="1004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x v="1005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x v="1006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x v="919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x v="847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x v="1007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x v="1008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x v="1009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x v="368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x v="1010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x v="1011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x v="1012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x v="1013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x v="1014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x v="1015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x v="1016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x v="1017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x v="101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x v="10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x v="102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x v="1021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x v="1022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x v="1023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x v="246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x v="1024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x v="102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x v="1026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x v="1027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x v="144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x v="501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x v="1028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x v="121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x v="12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x v="1029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x v="1030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x v="101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x v="120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x v="103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x v="12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x v="440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x v="1032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x v="884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x v="12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x v="101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x v="31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x v="101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x v="1033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x v="121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x v="121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x v="1034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x v="2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x v="121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x v="1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x v="103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x v="121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x v="1036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x v="1037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x v="501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x v="1038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x v="1039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x v="753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x v="179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x v="12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x v="104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x v="121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x v="121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x v="121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x v="121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x v="121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x v="380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x v="121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x v="121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x v="120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x v="120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x v="121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x v="121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x v="2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x v="1041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x v="1042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x v="121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x v="121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x v="121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x v="121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x v="1043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x v="104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x v="1045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x v="1046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x v="104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x v="1048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x v="104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x v="1050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x v="1051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x v="1052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x v="105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x v="1054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x v="1055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x v="1056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x v="105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x v="1058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x v="1059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x v="1060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x v="1061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x v="1062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x v="827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x v="144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x v="380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x v="121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x v="73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x v="580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x v="121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x v="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x v="121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x v="1063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x v="10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x v="2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x v="121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x v="1064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x v="12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x v="121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x v="12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x v="1065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x v="144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x v="1066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x v="1067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x v="1068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x v="1069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x v="1070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x v="1071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x v="1072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x v="1073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x v="1074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x v="1075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x v="1076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x v="1077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x v="107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x v="1079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x v="1080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x v="1081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x v="108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x v="1083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x v="1084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x v="1085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x v="1086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x v="1087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x v="1088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x v="4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x v="108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x v="1090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x v="1091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x v="216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x v="1092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x v="1093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x v="1094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x v="1095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x v="1096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x v="1097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x v="1098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x v="1099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x v="1100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x v="1101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x v="1102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x v="1103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x v="1104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x v="362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x v="135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x v="119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x v="121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x v="120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x v="1105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x v="121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x v="88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x v="1106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x v="1107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x v="121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x v="1108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x v="121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x v="121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x v="121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x v="1109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x v="101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x v="123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x v="73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x v="82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x v="402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x v="12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x v="65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x v="119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x v="101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x v="1110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x v="1111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x v="1112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x v="121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x v="1113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x v="13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x v="683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x v="1114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x v="1115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x v="111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x v="177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x v="440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x v="22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x v="448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x v="121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x v="144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x v="1117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x v="2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x v="121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x v="1118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x v="121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x v="120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x v="121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x v="121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x v="1119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x v="1120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x v="121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x v="120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x v="372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x v="375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x v="380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x v="121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x v="120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x v="121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x v="99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x v="104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x v="1121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x v="1122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x v="1123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x v="1124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x v="1125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x v="112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x v="112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x v="1128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x v="1129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x v="113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x v="73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x v="1131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x v="1122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x v="1132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x v="113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x v="1134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x v="113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x v="113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x v="113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x v="113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x v="1139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x v="1140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x v="114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x v="114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x v="114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x v="1144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x v="114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x v="1146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x v="1147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x v="1148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x v="11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x v="1150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x v="115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x v="1152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x v="115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x v="1154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x v="115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x v="1156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x v="115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x v="1158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x v="314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x v="1159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x v="116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x v="1161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x v="1162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x v="116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x v="1164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x v="1165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x v="116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x v="1167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x v="1168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x v="1169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x v="1170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x v="1171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x v="117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x v="1173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x v="1174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x v="1175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x v="67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x v="1176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x v="1177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x v="1178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x v="1179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x v="118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x v="118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x v="1182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x v="118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x v="399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x v="1184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x v="118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x v="1186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x v="1187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x v="1188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x v="208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x v="1189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x v="119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x v="119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x v="368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x v="1192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x v="1193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x v="121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x v="1194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x v="1195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x v="1196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x v="656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x v="1197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x v="1198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x v="1199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x v="1200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x v="1201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x v="120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x v="431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x v="144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x v="120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x v="121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x v="1204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x v="121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x v="1205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x v="1206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x v="144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x v="120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x v="156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x v="1207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x v="121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x v="12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x v="1208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x v="121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x v="1209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x v="441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x v="1210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x v="121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x v="73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x v="121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x v="148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x v="73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x v="1212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x v="822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x v="123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x v="12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x v="12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x v="120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x v="1214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x v="43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x v="1215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x v="1216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x v="120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x v="1217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x v="121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x v="121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x v="121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x v="121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x v="121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x v="120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x v="687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x v="1218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x v="98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x v="135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x v="120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x v="121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x v="1219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x v="1220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x v="1221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x v="1222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x v="1223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x v="1224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x v="1225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x v="1226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x v="1156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x v="1227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x v="1228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x v="122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x v="1230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x v="1231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x v="501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x v="1232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x v="1233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x v="1234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x v="1235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x v="1236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x v="123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x v="1238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x v="123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x v="1240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x v="1241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x v="121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x v="124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x v="1243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x v="124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x v="450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x v="1245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x v="124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x v="1247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x v="1248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x v="124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x v="3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x v="1250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x v="1251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x v="1252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x v="1253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x v="125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x v="1255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x v="1256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x v="1257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x v="1258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x v="1259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x v="1260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x v="1065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x v="119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x v="1033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x v="1261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x v="1262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x v="135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x v="1263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x v="1264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x v="1265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x v="1266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x v="126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x v="1268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x v="1269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x v="1270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x v="1271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x v="1272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x v="127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x v="127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x v="1275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x v="1276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x v="12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x v="1278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x v="501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x v="1279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x v="1280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x v="121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x v="1281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x v="121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x v="1282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x v="1283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x v="121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x v="1284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x v="128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x v="128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x v="5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x v="1287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x v="128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x v="1289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x v="1290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x v="129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x v="1292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x v="1293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x v="558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x v="1294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x v="380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x v="823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x v="1295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x v="1296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x v="1297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x v="1298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x v="1299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x v="130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x v="1301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x v="1302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x v="1303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x v="130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x v="13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x v="1306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x v="1307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x v="130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x v="574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x v="1309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x v="1310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x v="1311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x v="131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x v="1313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x v="131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x v="131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x v="1316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x v="131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x v="1318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x v="1319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x v="132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x v="121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x v="1321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x v="144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x v="1322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x v="447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x v="368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x v="119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x v="868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x v="121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x v="132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x v="1324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x v="1325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x v="656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x v="31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x v="1326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x v="121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x v="121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x v="121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x v="362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x v="1327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x v="1328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x v="1329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x v="1330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x v="1331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x v="901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x v="1332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x v="133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x v="1334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x v="974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x v="133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x v="133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x v="1105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x v="1337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x v="1338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x v="1339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x v="1340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x v="1341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x v="1342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x v="134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x v="1344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x v="1345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x v="143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x v="1346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x v="38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x v="678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x v="1347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x v="1209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x v="134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x v="1349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x v="1350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x v="119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x v="1351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x v="1352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x v="179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x v="447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x v="1326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x v="135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x v="673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x v="1354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x v="1355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x v="1205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x v="1356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x v="1357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x v="1358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x v="1359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x v="1360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x v="1361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x v="1362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x v="1363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x v="1364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x v="1365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x v="136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x v="1367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x v="1368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x v="1369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x v="137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x v="1371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x v="1372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x v="1373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x v="1374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x v="1375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x v="1376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x v="1377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x v="1378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x v="13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x v="138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x v="431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x v="138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x v="138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x v="1383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x v="1384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x v="1385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x v="138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x v="138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x v="138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x v="1389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x v="139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x v="139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x v="1392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x v="1393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x v="1394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x v="139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x v="139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x v="139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x v="1398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x v="13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x v="1400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x v="1401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x v="1402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x v="140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x v="1404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x v="1405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x v="1406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x v="1407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x v="1408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x v="1409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x v="141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x v="1411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x v="1412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x v="1413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x v="1414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x v="121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x v="141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x v="1416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x v="786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x v="120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x v="1417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x v="380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x v="73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x v="141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x v="646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x v="120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x v="121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x v="121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x v="433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x v="121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x v="121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x v="1419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x v="1420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x v="380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x v="1421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x v="142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x v="1423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x v="1424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x v="142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x v="1426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x v="1427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x v="1428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x v="1429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x v="124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x v="143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x v="1431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x v="143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x v="143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x v="1434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x v="1435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x v="1436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x v="1437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x v="143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x v="1439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x v="1440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x v="144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x v="1442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x v="1443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x v="144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x v="144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x v="1446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x v="1447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x v="1448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x v="1449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x v="145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x v="145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x v="1452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x v="1453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x v="1454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x v="1455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x v="145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x v="1457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x v="1458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x v="1459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x v="146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x v="146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x v="811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x v="146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x v="1463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x v="146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x v="146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x v="1466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x v="1467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x v="146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x v="1469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x v="1470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x v="1471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x v="147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x v="1473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x v="14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x v="147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x v="1476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x v="14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x v="1478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x v="147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x v="1480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x v="148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x v="344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x v="148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x v="1483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x v="1484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x v="148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x v="1486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x v="148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x v="1488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x v="1489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x v="1490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x v="1491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x v="1492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x v="1493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x v="1494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x v="149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x v="149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x v="1497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x v="1498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x v="1499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x v="441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x v="1500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x v="150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x v="1502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x v="150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x v="1504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x v="150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x v="1506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x v="1507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x v="150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x v="1509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x v="1510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x v="382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x v="1511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x v="1512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x v="15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x v="1514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x v="1515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x v="1516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x v="1517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x v="1518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x v="13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x v="138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x v="151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x v="152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x v="1521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x v="1522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x v="152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x v="851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x v="50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x v="152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x v="1525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x v="1526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x v="1527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x v="1528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x v="1529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x v="1530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x v="153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x v="1532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x v="15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x v="119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x v="1534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x v="1535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x v="144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x v="1536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x v="380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x v="1537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x v="1209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x v="1538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x v="1539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x v="154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x v="1541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x v="1542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x v="1543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x v="1544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x v="1545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x v="1546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x v="154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x v="121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x v="154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x v="817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x v="154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x v="1550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x v="120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x v="1551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x v="120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x v="121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x v="1552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x v="1537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x v="381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x v="434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x v="120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x v="1534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x v="1553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x v="1554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x v="1555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x v="31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x v="1556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x v="155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x v="1558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x v="1559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x v="156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x v="1561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x v="1562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x v="377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x v="156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x v="1564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x v="1565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x v="1566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x v="909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x v="1567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x v="109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x v="1568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x v="1569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x v="92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x v="1570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x v="157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x v="1572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x v="1573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x v="820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x v="1574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x v="157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x v="1576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x v="157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x v="157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x v="1579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x v="1580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x v="1581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x v="158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x v="1583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x v="1584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x v="1585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x v="1586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x v="1587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x v="1588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x v="1589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x v="1590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x v="1591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x v="159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x v="476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x v="1593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x v="159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x v="1278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x v="1595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x v="159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x v="1597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x v="1598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x v="159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x v="603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x v="16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x v="119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x v="1601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x v="160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x v="160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x v="1604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x v="1090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x v="160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x v="160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x v="1607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x v="1608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x v="1609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x v="1610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x v="1611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x v="161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x v="161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x v="1614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x v="815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x v="161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x v="1616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x v="1617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x v="1618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x v="1619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x v="1620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x v="1621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x v="1622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x v="162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x v="1624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x v="1625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x v="1626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x v="162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x v="1628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x v="17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x v="1629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x v="1630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x v="1631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x v="632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x v="1323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x v="1632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x v="1633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x v="163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x v="1635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x v="123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x v="311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x v="1012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x v="1636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x v="1637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x v="1638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x v="1639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x v="1640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x v="164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x v="1642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x v="1643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x v="1644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x v="1645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x v="1646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x v="1647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x v="1648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x v="1649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x v="1650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x v="1651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x v="1652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x v="1653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x v="1654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x v="446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x v="1655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x v="1656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x v="1657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x v="1658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x v="1659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x v="166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x v="1514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x v="1661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x v="1662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x v="1663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x v="1664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x v="1665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x v="1666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x v="166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x v="1668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x v="832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x v="166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x v="167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x v="167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x v="1672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x v="1673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x v="1674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x v="1675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x v="121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x v="48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x v="13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x v="167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x v="167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x v="1678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x v="167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x v="1680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x v="1681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x v="16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x v="168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x v="168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x v="1685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x v="15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x v="789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x v="1686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x v="1687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x v="1688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x v="1689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x v="1690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x v="880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x v="169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x v="1209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x v="179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x v="1692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x v="169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x v="1694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x v="1695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x v="1696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x v="1697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x v="1698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x v="1699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x v="1700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x v="170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x v="1702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x v="1703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x v="1704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x v="170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x v="1706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x v="1707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x v="1708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x v="121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x v="121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x v="462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x v="12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x v="121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x v="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x v="2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x v="1205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x v="121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x v="121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x v="170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x v="121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x v="121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x v="380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x v="440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x v="121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x v="121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x v="121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x v="1710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x v="447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x v="121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x v="88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x v="121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x v="121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x v="121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x v="171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x v="171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x v="73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x v="12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x v="37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x v="121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x v="179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x v="73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x v="119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x v="121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x v="1713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x v="121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x v="121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x v="121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x v="1714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x v="1715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x v="822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x v="1716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x v="120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x v="171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x v="121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x v="1718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x v="1719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x v="179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x v="121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x v="380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x v="121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x v="73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x v="1720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x v="12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x v="119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x v="121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x v="121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x v="121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x v="121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x v="1721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x v="364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x v="172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x v="121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x v="172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x v="1724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x v="1725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x v="2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x v="468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x v="121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x v="679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x v="121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x v="1538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x v="1726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x v="1727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x v="144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x v="121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x v="120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x v="121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x v="1728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x v="120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x v="120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x v="1729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x v="1730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x v="120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x v="121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x v="120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x v="120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x v="1731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x v="678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x v="120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x v="120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x v="121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x v="31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x v="1732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x v="377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x v="121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x v="73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x v="121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x v="144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x v="173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x v="9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x v="1734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x v="1735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x v="1624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x v="1736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x v="1737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x v="173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x v="466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x v="1739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x v="1740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x v="1741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x v="3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x v="1742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x v="78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x v="1743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x v="1744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x v="1745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x v="123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x v="174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x v="1747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x v="174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x v="1117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x v="123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x v="1105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x v="1749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x v="1750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x v="1392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x v="175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x v="1752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x v="175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x v="276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x v="1754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x v="1755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x v="1090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x v="1756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x v="1757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x v="1758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x v="175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x v="40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x v="1760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x v="1665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x v="1761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x v="176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x v="1763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x v="1764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x v="1765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x v="176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x v="1767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x v="1768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x v="1769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x v="177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x v="1771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x v="1772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x v="147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x v="177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x v="1774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x v="1775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x v="1776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x v="1777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x v="1778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x v="1779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x v="121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x v="121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x v="121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x v="2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x v="12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x v="12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x v="669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x v="822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x v="121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x v="12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x v="121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x v="1780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x v="1781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x v="121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x v="1782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x v="121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x v="1783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x v="121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x v="1784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x v="1785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x v="1786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x v="1787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x v="1788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x v="1789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x v="212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x v="1790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x v="1791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x v="1792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x v="17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x v="1794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x v="772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x v="1795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x v="1796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x v="1797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x v="101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x v="179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x v="1799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x v="18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x v="35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x v="1801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x v="1802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x v="1803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x v="1804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x v="180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x v="1806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x v="1807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x v="1808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x v="1809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x v="1810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x v="1811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x v="1812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x v="1813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x v="181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x v="1815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x v="1816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x v="1817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x v="1818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x v="1819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x v="121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x v="380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x v="121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x v="121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x v="101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x v="121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x v="88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x v="73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x v="1820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x v="1821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x v="368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x v="121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x v="121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x v="121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x v="121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x v="121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x v="121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x v="121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x v="182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x v="156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x v="1823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x v="120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x v="120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x v="121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x v="73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x v="144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x v="1824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x v="18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x v="144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x v="121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x v="31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x v="73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x v="121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x v="120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x v="1826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x v="182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x v="1828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x v="182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x v="656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x v="183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x v="95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x v="1831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x v="183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x v="183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x v="1834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x v="1835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x v="799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x v="1836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x v="1837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x v="1838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x v="1839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x v="700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x v="184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x v="184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x v="184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x v="1843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x v="1844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x v="1845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x v="1341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x v="1846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x v="1847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x v="1848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x v="1849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x v="905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x v="1850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x v="15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x v="1851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x v="1852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x v="1853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x v="1854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x v="1855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x v="1856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x v="1857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x v="185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x v="185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x v="186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x v="1861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x v="1862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x v="1863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x v="186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x v="2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x v="121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x v="186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x v="1866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x v="1867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x v="1868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x v="1028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x v="1869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x v="1870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x v="1871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x v="187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x v="1873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x v="187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x v="434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x v="187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x v="187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x v="187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x v="1878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x v="1879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x v="1880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x v="1881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x v="1882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x v="1883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x v="188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x v="1885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x v="1886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x v="1887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x v="1888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x v="1889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x v="189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x v="1891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x v="189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x v="1893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x v="189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x v="1895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x v="189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x v="1897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x v="1898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x v="878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x v="15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x v="440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x v="189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x v="1028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x v="438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x v="119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x v="121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x v="121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x v="1900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x v="120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x v="1901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x v="827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x v="380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x v="140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x v="120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x v="1902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x v="1903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x v="1904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x v="1905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x v="121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x v="827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x v="78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x v="1906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x v="190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x v="1908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x v="190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x v="191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x v="423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x v="1911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x v="1912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x v="1913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x v="1914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x v="1915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x v="1694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x v="191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x v="1917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x v="1085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x v="1918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x v="1919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x v="1920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x v="1921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x v="291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x v="19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x v="1923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x v="1924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x v="192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x v="19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x v="1927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x v="1928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x v="1929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x v="1810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x v="1930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x v="1931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x v="193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x v="193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x v="193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x v="1935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x v="1936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x v="1937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x v="1621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x v="193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x v="43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x v="1939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121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x v="1940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x v="1941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x v="128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x v="431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x v="508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x v="687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121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12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x v="194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x v="12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12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x v="1943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x v="1944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x v="144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x v="492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x v="1780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121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x v="37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x v="380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x v="179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x v="784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121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x v="380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x v="1945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x v="1946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x v="12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x v="64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121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121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x v="120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x v="1947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x v="753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x v="1948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x v="119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x v="1949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x v="444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x v="121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x v="1192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x v="583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x v="1950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x v="195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x v="1952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x v="1953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x v="9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x v="587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x v="1954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x v="37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x v="1955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x v="1223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x v="195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x v="380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x v="1957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x v="87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x v="1958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x v="1959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x v="1960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x v="1961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x v="1256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x v="196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x v="1963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x v="7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x v="196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x v="196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x v="1966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x v="10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x v="1967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x v="1968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x v="196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x v="192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x v="197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x v="1971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x v="1972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x v="197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x v="197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x v="197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x v="1976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x v="1977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x v="134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x v="418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x v="1978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x v="693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x v="1979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x v="198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x v="1981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x v="1982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x v="1983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x v="1984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x v="19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x v="1986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x v="1987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x v="1988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x v="1989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x v="199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x v="78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x v="1991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x v="1992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x v="1993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x v="119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x v="121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x v="121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x v="179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x v="1994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x v="121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x v="12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x v="457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x v="144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x v="199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x v="121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x v="199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x v="121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x v="1997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x v="88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x v="821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x v="13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x v="121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x v="431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x v="1998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x v="1999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x v="1714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x v="135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x v="140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x v="121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x v="377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x v="200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x v="2001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x v="1238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x v="16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x v="158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x v="121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x v="2002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x v="200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x v="1029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x v="121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x v="149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x v="2004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x v="2005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x v="200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x v="121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x v="2007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x v="2008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x v="2009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x v="433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x v="11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x v="14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x v="121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x v="2010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x v="582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x v="1594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x v="201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x v="381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x v="121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x v="2012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x v="2013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x v="2014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x v="20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x v="121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x v="2016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x v="362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x v="38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x v="2017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x v="64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x v="2018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x v="2019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x v="12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x v="1775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x v="135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x v="12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x v="2020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x v="2021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x v="120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x v="12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x v="2022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x v="2023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x v="2024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x v="353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x v="434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x v="2025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x v="134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x v="160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x v="179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x v="20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x v="2027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x v="753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x v="2028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x v="683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x v="2029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x v="203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x v="596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x v="203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x v="2032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x v="2033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x v="203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x v="1753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x v="2035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x v="2036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x v="2037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x v="12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x v="12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x v="20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x v="121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x v="101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x v="121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x v="120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x v="2039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x v="204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x v="381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x v="12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x v="2041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x v="204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x v="2043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x v="121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x v="177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x v="204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x v="72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x v="12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x v="121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x v="121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x v="204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x v="546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x v="2046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x v="2047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x v="2048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x v="2049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x v="2050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x v="205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x v="205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x v="205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x v="2054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x v="2055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x v="2056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x v="124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x v="2057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x v="2058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x v="78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x v="205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x v="2060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x v="709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x v="1290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x v="11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x v="206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x v="2062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x v="2063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x v="2064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x v="206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x v="669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x v="2066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x v="206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x v="2068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x v="2069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x v="118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x v="2070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x v="2071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x v="2072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x v="207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x v="2074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x v="207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x v="368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x v="2076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x v="2077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x v="207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x v="207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x v="2080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x v="208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x v="1205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x v="2082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x v="2083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x v="2084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x v="2085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x v="2086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x v="2087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x v="2088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x v="2089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x v="2090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x v="2091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x v="2092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x v="2093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x v="2094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x v="90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x v="209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x v="209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x v="209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x v="2098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x v="1769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x v="2099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x v="2100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x v="2101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x v="2102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x v="246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x v="1302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x v="210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x v="2104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x v="2105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x v="2106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x v="2107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x v="210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x v="2109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x v="2110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x v="211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x v="211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x v="2113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x v="2114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x v="21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x v="2116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x v="2117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x v="2118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x v="17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x v="2119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x v="212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x v="822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x v="140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x v="12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x v="120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x v="121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x v="12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x v="120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x v="212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x v="1727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x v="12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x v="2122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x v="2123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x v="2124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x v="144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x v="212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x v="438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x v="2126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x v="2127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x v="212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x v="2129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x v="12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x v="213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x v="2131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x v="2132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x v="213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x v="178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x v="1902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x v="2134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x v="213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x v="213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x v="12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x v="79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x v="2137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x v="213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x v="407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x v="368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x v="823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x v="213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x v="2140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x v="180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x v="239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x v="2141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x v="380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x v="7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x v="2142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x v="214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x v="214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x v="2145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x v="2146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x v="38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x v="2147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x v="148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x v="2148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x v="2149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x v="2150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x v="2151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x v="31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x v="65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x v="1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x v="2152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x v="2153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x v="2154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x v="121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x v="462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x v="1340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x v="120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x v="215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x v="144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x v="2156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x v="119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x v="2157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x v="215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x v="516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x v="12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x v="2159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x v="12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x v="216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x v="11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x v="216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x v="399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x v="119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x v="1178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x v="64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x v="216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x v="2163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x v="73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x v="12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x v="216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x v="1196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x v="216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x v="12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x v="2166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x v="121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x v="216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x v="2168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x v="2169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x v="364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x v="2170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x v="2171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x v="2172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x v="2173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x v="2174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x v="1259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x v="2175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x v="2176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x v="2177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x v="1038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x v="20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x v="2178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x v="140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x v="217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x v="2180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x v="218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x v="2182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x v="2183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x v="2184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x v="96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x v="29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x v="125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x v="218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x v="2186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x v="2187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x v="186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x v="2188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x v="218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x v="2190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x v="2191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x v="2192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x v="811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x v="2193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x v="158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x v="2194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x v="683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x v="219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x v="2196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x v="2197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x v="2198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x v="121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x v="2199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x v="786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x v="220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x v="121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x v="1656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x v="462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x v="220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x v="2202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x v="220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x v="12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x v="38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x v="183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x v="683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x v="12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x v="187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x v="12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x v="2204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x v="220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x v="220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x v="2207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x v="2208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x v="2209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x v="2210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x v="2211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x v="2212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x v="2213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x v="221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x v="2215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x v="2216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x v="221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x v="247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x v="2218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x v="114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x v="2219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x v="222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x v="2221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x v="73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x v="222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x v="1345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x v="2223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x v="400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x v="2224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x v="2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x v="222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x v="220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x v="2227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x v="2228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x v="19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x v="2229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x v="223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x v="223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x v="162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x v="2232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x v="2233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x v="2234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x v="1917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x v="2235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x v="2236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x v="2237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x v="2238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x v="2239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x v="1506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x v="224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x v="224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x v="2242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x v="1901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x v="1169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x v="224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x v="224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x v="2245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x v="224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x v="2247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x v="2248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x v="2249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x v="2250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x v="104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x v="225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x v="2252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x v="2253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x v="2254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x v="225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x v="2256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x v="22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x v="2258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x v="225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x v="226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x v="2261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x v="2262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x v="226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x v="2264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x v="226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x v="226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x v="2267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x v="2268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x v="226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x v="2270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x v="2271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x v="2272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x v="2273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x v="227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x v="2275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x v="227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x v="518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x v="2277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x v="199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x v="227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x v="227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x v="228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x v="2281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x v="228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x v="699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x v="2283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x v="2284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x v="2285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x v="2286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x v="228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x v="2288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x v="228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x v="656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x v="229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x v="2291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x v="2254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x v="2292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x v="2293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x v="229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x v="2295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x v="2296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x v="2297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x v="1178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x v="2298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x v="1245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x v="2299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x v="2047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x v="230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x v="179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x v="2301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x v="2302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x v="2303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x v="2304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x v="230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x v="23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x v="2307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x v="2308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x v="2309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x v="2310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x v="1770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x v="2311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x v="231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x v="2313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x v="231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x v="2315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x v="2316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x v="935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x v="2317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x v="73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x v="2318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x v="231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x v="232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x v="2321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x v="395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x v="2322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x v="2323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x v="1245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x v="2145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x v="2324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x v="2325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x v="2326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x v="1555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x v="2327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x v="2036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x v="1417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x v="2328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x v="2329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x v="233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x v="233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x v="2332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x v="2333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x v="2334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x v="2335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x v="2336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x v="2337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x v="134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x v="1509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x v="2338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x v="2339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x v="2340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x v="1708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x v="2341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x v="234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x v="2343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x v="2344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x v="2345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x v="2346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x v="2347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x v="4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x v="39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x v="2348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x v="1154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x v="2349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x v="2320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x v="2296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x v="683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x v="2350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x v="2005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x v="235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x v="2352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x v="123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x v="555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x v="2353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x v="235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x v="2355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x v="235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x v="21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x v="2357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x v="2358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x v="2359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x v="236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x v="23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x v="2362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x v="2363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x v="2364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x v="2365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x v="2235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x v="2366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x v="2367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x v="2368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x v="841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x v="2369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x v="2370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x v="2178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x v="237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x v="2372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x v="43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x v="2373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x v="2374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x v="2375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x v="246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x v="237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x v="178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x v="2377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x v="2378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x v="2379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x v="2380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x v="2381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x v="2382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x v="238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x v="2384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x v="2385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x v="2386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x v="1085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x v="2387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x v="67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x v="238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x v="2389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x v="2390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x v="2391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x v="2392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x v="39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x v="1922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x v="2393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x v="2394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x v="2395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x v="44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x v="2396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x v="239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x v="2398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x v="2399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x v="24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x v="2401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x v="73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x v="240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x v="2403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x v="2404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x v="2405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x v="2406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x v="2407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x v="89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x v="2408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x v="2000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x v="683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x v="1299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x v="2230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x v="240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x v="2410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x v="135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x v="364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x v="2411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x v="2412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x v="2413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x v="2414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x v="241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x v="366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x v="2376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x v="241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x v="228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x v="2417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x v="2418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x v="241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x v="91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x v="160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x v="2420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x v="2421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x v="246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x v="2422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x v="797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x v="2423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x v="2424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x v="2425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x v="2426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x v="2427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x v="2428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x v="2429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x v="2430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x v="17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x v="243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x v="243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x v="1716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x v="1028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x v="2433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x v="2434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x v="2435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x v="2436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x v="2437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x v="687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x v="2438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x v="2439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x v="244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x v="2441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x v="2442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x v="2443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x v="13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x v="2444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x v="2445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x v="244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x v="2447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x v="2448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x v="201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x v="2449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x v="2202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x v="178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x v="2450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x v="2451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x v="2452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x v="2453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x v="1428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x v="2454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x v="14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x v="245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x v="2456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x v="88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x v="104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x v="2457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x v="2458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x v="245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x v="9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x v="246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x v="2461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x v="2414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x v="2462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x v="246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x v="1756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x v="2464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x v="138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x v="2465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x v="1199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x v="2466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x v="2467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x v="2468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x v="2469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x v="247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x v="247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x v="2472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x v="2473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x v="2474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x v="2475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x v="2476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x v="247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x v="700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x v="2478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x v="133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x v="2479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x v="2480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x v="2481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x v="2482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x v="2483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x v="135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x v="673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x v="1318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x v="669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x v="2484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x v="83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x v="2485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x v="938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x v="2486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x v="2487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x v="2488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x v="2489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x v="249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x v="2491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x v="2492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x v="2493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x v="24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x v="2495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x v="2496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x v="2497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x v="2498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x v="2499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x v="99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x v="1225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x v="25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x v="104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x v="2501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x v="29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x v="2502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x v="7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x v="2503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x v="2005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x v="1354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x v="2504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x v="250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x v="583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x v="2506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x v="368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x v="2507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x v="25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x v="250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x v="38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x v="235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x v="113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x v="2510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x v="2511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x v="635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x v="1461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x v="251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x v="1765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x v="2513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x v="2514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x v="12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x v="12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x v="12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x v="2515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x v="101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x v="2516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x v="2517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x v="2518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x v="121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x v="2519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x v="1694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x v="12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x v="1714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x v="121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x v="501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x v="121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x v="2520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x v="12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x v="252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x v="2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x v="2522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x v="1158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x v="20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x v="1337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x v="2523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x v="2524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x v="2525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x v="2526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x v="2527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x v="2528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x v="1700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x v="2529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x v="2530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x v="2531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x v="2532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x v="433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x v="2533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x v="2534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x v="2535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x v="25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x v="2537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x v="2538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x v="2539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x v="254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x v="2541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x v="2542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x v="2543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x v="457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x v="2544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x v="254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x v="2546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x v="2547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x v="2548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x v="1025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x v="69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x v="254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x v="255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x v="17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x v="2551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x v="2552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x v="995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x v="2553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x v="2554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x v="2555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x v="255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x v="2557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x v="2558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x v="2559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x v="2560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x v="2561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x v="2562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x v="2007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x v="227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x v="256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x v="2564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x v="2565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x v="2566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x v="182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x v="2567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x v="2568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x v="2569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x v="2570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x v="2571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x v="2572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x v="734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x v="257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x v="2574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x v="2575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x v="843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x v="2576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x v="2577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x v="2432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x v="2578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x v="2579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x v="2580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x v="258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x v="2582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x v="2583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x v="2584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x v="2503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x v="2585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x v="258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x v="101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x v="123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x v="163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x v="121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x v="2254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x v="11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x v="119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x v="822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x v="81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x v="2587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x v="2588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x v="121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x v="380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x v="121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x v="121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x v="119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x v="2589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x v="38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x v="2590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x v="75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x v="2591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x v="2592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x v="789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x v="259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x v="2594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x v="259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x v="2596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x v="2597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x v="125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x v="2598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x v="2599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x v="26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x v="260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x v="2602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x v="248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x v="2603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x v="2604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x v="645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x v="260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x v="2606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x v="101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x v="2607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x v="2608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x v="2609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x v="101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x v="145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x v="261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x v="1129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x v="261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x v="938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x v="10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x v="2612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x v="261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x v="261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x v="26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x v="96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x v="2616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x v="2617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x v="13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x v="2005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x v="121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x v="121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x v="827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x v="261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x v="73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x v="144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x v="120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x v="2619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x v="1491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x v="96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x v="2620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x v="2621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x v="121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x v="2382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x v="121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x v="172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x v="144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x v="2622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x v="683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x v="1316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x v="26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x v="794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x v="2624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x v="2625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x v="2626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x v="73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x v="2627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x v="2628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x v="262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x v="2630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x v="161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x v="2631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x v="2632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x v="1622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x v="2633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x v="2634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x v="44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x v="2635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x v="2636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x v="2637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x v="753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x v="263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x v="2639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x v="277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x v="2640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x v="375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x v="2641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x v="264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x v="2643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x v="2644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x v="94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x v="264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x v="2646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x v="264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x v="2648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x v="2649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x v="2120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x v="2650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x v="26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x v="2652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x v="2653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x v="2654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x v="119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x v="31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x v="2655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x v="38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x v="12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x v="177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x v="119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x v="120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x v="265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x v="101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x v="120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x v="121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x v="135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x v="2235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x v="14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x v="2214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x v="119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x v="882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x v="1795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x v="14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x v="121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x v="121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x v="12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x v="12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x v="2355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x v="2657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x v="119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x v="1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x v="350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x v="38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x v="12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x v="12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x v="121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x v="121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x v="121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x v="827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x v="241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x v="265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x v="2659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x v="2218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x v="121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x v="266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x v="1296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x v="73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x v="65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x v="878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x v="1302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x v="368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x v="266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x v="380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x v="266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x v="121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x v="172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x v="2663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x v="2664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x v="266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x v="1783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x v="1178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x v="2666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x v="2417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x v="12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x v="266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x v="2274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x v="144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x v="121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x v="119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x v="375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x v="179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x v="817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x v="121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x v="2668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x v="2669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x v="1338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x v="144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x v="2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x v="381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x v="267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x v="267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x v="121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x v="12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x v="12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x v="1466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x v="2672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x v="2213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x v="121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x v="2673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x v="295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x v="144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x v="148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x v="380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x v="121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x v="267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x v="121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x v="144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x v="492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x v="47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x v="121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x v="267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x v="380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x v="12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x v="380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x v="121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x v="121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x v="97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x v="121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x v="58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x v="267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x v="821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x v="784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x v="678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x v="2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x v="121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x v="823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x v="367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x v="377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x v="212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x v="144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x v="267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x v="148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x v="2678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x v="2679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x v="268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x v="2681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x v="121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x v="268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x v="2683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x v="1261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x v="1714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x v="2641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x v="628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x v="441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x v="2684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x v="265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x v="2685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x v="2686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x v="2687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x v="1729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x v="12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x v="1534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x v="101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x v="2688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x v="362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x v="144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x v="827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x v="779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x v="121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x v="2689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x v="2690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x v="119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x v="267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x v="2012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x v="96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x v="12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x v="13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x v="447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x v="144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x v="2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x v="38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x v="2691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x v="269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x v="121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x v="31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x v="121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x v="120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x v="119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x v="1780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x v="151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x v="1797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x v="83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x v="368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x v="2693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x v="121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x v="11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x v="368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x v="121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x v="255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x v="2534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x v="121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x v="583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x v="121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x v="578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x v="269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x v="101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x v="2695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x v="269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x v="375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x v="2697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x v="88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x v="2698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x v="678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x v="582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x v="12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x v="69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x v="120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x v="134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x v="44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x v="2699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x v="580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x v="120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x v="121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x v="27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x v="687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x v="121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x v="2701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x v="596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x v="947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x v="2702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x v="669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x v="2629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x v="121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x v="2703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x v="2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x v="105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x v="2704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x v="380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x v="2705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x v="2706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x v="2707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x v="44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x v="12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x v="447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x v="270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x v="431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x v="2709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x v="12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x v="2710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x v="121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x v="144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x v="121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x v="2242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x v="172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x v="2711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x v="119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x v="119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x v="2712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x v="12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x v="2561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x v="179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x v="1545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x v="156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x v="135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x v="2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x v="2713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x v="2714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x v="2715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x v="121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x v="121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x v="73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x v="121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x v="121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x v="2716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x v="407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x v="2717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x v="2718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x v="2719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x v="2150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x v="578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x v="121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x v="2720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x v="272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x v="120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x v="120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1F5273-FC69-461E-A1F6-DF69674B6CB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5" firstHeaderRow="1" firstDataRow="2" firstDataCol="1" rowPageCount="2" colPageCount="1"/>
  <pivotFields count="17">
    <pivotField showAll="0"/>
    <pivotField showAll="0"/>
    <pivotField showAll="0"/>
    <pivotField numFmtId="176" showAll="0"/>
    <pivotField numFmtId="177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53434D-AE17-468C-8996-7F0885426FA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5" firstHeaderRow="1" firstDataRow="2" firstDataCol="1" rowPageCount="1" colPageCount="1"/>
  <pivotFields count="17">
    <pivotField showAll="0"/>
    <pivotField showAll="0"/>
    <pivotField showAll="0"/>
    <pivotField numFmtId="176" showAll="0"/>
    <pivotField numFmtId="177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0FEE93-DF9F-4840-9EB0-19733FE82376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F19" firstHeaderRow="1" firstDataRow="2" firstDataCol="1" rowPageCount="3" colPageCount="1"/>
  <pivotFields count="22">
    <pivotField showAll="0"/>
    <pivotField showAll="0"/>
    <pivotField showAll="0"/>
    <pivotField numFmtId="176" showAll="0"/>
    <pivotField numFmtId="177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3" hier="-1"/>
    <pageField fld="21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AB4595-3EA2-4EF3-A4F8-F907063F6E2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s="1" x="0"/>
        <item s="1" x="1"/>
        <item s="1" x="2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pageFields count="2">
    <pageField fld="0" hier="20" name="[Range].[Years].[All]" cap="All"/>
    <pageField fld="1" hier="13" name="[Range].[Category and Subcategory].&amp;[theater/plays]" cap="theater/plays"/>
  </pageFields>
  <dataFields count="1">
    <dataField name="Count of outcomes" fld="4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Hierarchies count="2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3" level="1">
        <member name="[Range].[Category and Subcategory].&amp;[theater/plays]"/>
        <member name="[Range].[Category and Subcategory].&amp;[theater/spaces]"/>
        <member name="[Range].[Category and Subcategory].&amp;[theater/musical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_challenge!$A$1:$U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4BD8C-061E-478C-A915-C9AF66EA098D}">
  <dimension ref="A1:F15"/>
  <sheetViews>
    <sheetView zoomScale="115" zoomScaleNormal="115" workbookViewId="0">
      <selection activeCell="A12" sqref="A12"/>
    </sheetView>
  </sheetViews>
  <sheetFormatPr defaultRowHeight="14" x14ac:dyDescent="0.3"/>
  <cols>
    <col min="1" max="1" width="23.08203125" bestFit="1" customWidth="1"/>
    <col min="2" max="2" width="15.6640625" bestFit="1" customWidth="1"/>
    <col min="3" max="3" width="5.83203125" bestFit="1" customWidth="1"/>
    <col min="4" max="4" width="4.08203125" bestFit="1" customWidth="1"/>
    <col min="5" max="5" width="9.58203125" bestFit="1" customWidth="1"/>
    <col min="6" max="6" width="11" bestFit="1" customWidth="1"/>
  </cols>
  <sheetData>
    <row r="1" spans="1:6" x14ac:dyDescent="0.3">
      <c r="A1" s="12" t="s">
        <v>8305</v>
      </c>
      <c r="B1" t="s">
        <v>8362</v>
      </c>
    </row>
    <row r="2" spans="1:6" x14ac:dyDescent="0.3">
      <c r="A2" s="12" t="s">
        <v>8222</v>
      </c>
      <c r="B2" t="s">
        <v>8362</v>
      </c>
    </row>
    <row r="4" spans="1:6" x14ac:dyDescent="0.3">
      <c r="A4" s="12" t="s">
        <v>8361</v>
      </c>
      <c r="B4" s="12" t="s">
        <v>8360</v>
      </c>
    </row>
    <row r="5" spans="1:6" x14ac:dyDescent="0.3">
      <c r="A5" s="12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3" t="s">
        <v>8308</v>
      </c>
      <c r="B6" s="14">
        <v>40</v>
      </c>
      <c r="C6" s="14">
        <v>180</v>
      </c>
      <c r="D6" s="14"/>
      <c r="E6" s="14">
        <v>300</v>
      </c>
      <c r="F6" s="14">
        <v>520</v>
      </c>
    </row>
    <row r="7" spans="1:6" x14ac:dyDescent="0.3">
      <c r="A7" s="13" t="s">
        <v>8334</v>
      </c>
      <c r="B7" s="14">
        <v>20</v>
      </c>
      <c r="C7" s="14">
        <v>140</v>
      </c>
      <c r="D7" s="14">
        <v>6</v>
      </c>
      <c r="E7" s="14">
        <v>34</v>
      </c>
      <c r="F7" s="14">
        <v>200</v>
      </c>
    </row>
    <row r="8" spans="1:6" x14ac:dyDescent="0.3">
      <c r="A8" s="13" t="s">
        <v>8331</v>
      </c>
      <c r="B8" s="14"/>
      <c r="C8" s="14">
        <v>140</v>
      </c>
      <c r="D8" s="14"/>
      <c r="E8" s="14">
        <v>80</v>
      </c>
      <c r="F8" s="14">
        <v>220</v>
      </c>
    </row>
    <row r="9" spans="1:6" x14ac:dyDescent="0.3">
      <c r="A9" s="13" t="s">
        <v>8329</v>
      </c>
      <c r="B9" s="14">
        <v>24</v>
      </c>
      <c r="C9" s="14"/>
      <c r="D9" s="14"/>
      <c r="E9" s="14"/>
      <c r="F9" s="14">
        <v>24</v>
      </c>
    </row>
    <row r="10" spans="1:6" x14ac:dyDescent="0.3">
      <c r="A10" s="13" t="s">
        <v>8323</v>
      </c>
      <c r="B10" s="14">
        <v>20</v>
      </c>
      <c r="C10" s="14">
        <v>120</v>
      </c>
      <c r="D10" s="14">
        <v>20</v>
      </c>
      <c r="E10" s="14">
        <v>540</v>
      </c>
      <c r="F10" s="14">
        <v>700</v>
      </c>
    </row>
    <row r="11" spans="1:6" x14ac:dyDescent="0.3">
      <c r="A11" s="13" t="s">
        <v>8336</v>
      </c>
      <c r="B11" s="14"/>
      <c r="C11" s="14">
        <v>117</v>
      </c>
      <c r="D11" s="14"/>
      <c r="E11" s="14">
        <v>103</v>
      </c>
      <c r="F11" s="14">
        <v>220</v>
      </c>
    </row>
    <row r="12" spans="1:6" x14ac:dyDescent="0.3">
      <c r="A12" s="13" t="s">
        <v>8320</v>
      </c>
      <c r="B12" s="14">
        <v>30</v>
      </c>
      <c r="C12" s="14">
        <v>127</v>
      </c>
      <c r="D12" s="14"/>
      <c r="E12" s="14">
        <v>80</v>
      </c>
      <c r="F12" s="14">
        <v>237</v>
      </c>
    </row>
    <row r="13" spans="1:6" x14ac:dyDescent="0.3">
      <c r="A13" s="13" t="s">
        <v>8317</v>
      </c>
      <c r="B13" s="14">
        <v>178</v>
      </c>
      <c r="C13" s="14">
        <v>213</v>
      </c>
      <c r="D13" s="14"/>
      <c r="E13" s="14">
        <v>209</v>
      </c>
      <c r="F13" s="14">
        <v>600</v>
      </c>
    </row>
    <row r="14" spans="1:6" x14ac:dyDescent="0.3">
      <c r="A14" s="13" t="s">
        <v>8315</v>
      </c>
      <c r="B14" s="14">
        <v>37</v>
      </c>
      <c r="C14" s="14">
        <v>493</v>
      </c>
      <c r="D14" s="14">
        <v>24</v>
      </c>
      <c r="E14" s="14">
        <v>839</v>
      </c>
      <c r="F14" s="14">
        <v>1393</v>
      </c>
    </row>
    <row r="15" spans="1:6" x14ac:dyDescent="0.3">
      <c r="A15" s="13" t="s">
        <v>8359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</row>
  </sheetData>
  <phoneticPr fontId="2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A17B9-6825-4F45-8C31-F34730DB3994}">
  <dimension ref="A2:F15"/>
  <sheetViews>
    <sheetView zoomScale="145" zoomScaleNormal="145" workbookViewId="0">
      <selection activeCell="D43" sqref="D43"/>
    </sheetView>
  </sheetViews>
  <sheetFormatPr defaultRowHeight="14" x14ac:dyDescent="0.3"/>
  <cols>
    <col min="1" max="1" width="17.58203125" bestFit="1" customWidth="1"/>
    <col min="2" max="2" width="15.6640625" bestFit="1" customWidth="1"/>
    <col min="3" max="3" width="5.83203125" bestFit="1" customWidth="1"/>
    <col min="4" max="4" width="4.08203125" bestFit="1" customWidth="1"/>
    <col min="5" max="5" width="9.4140625" bestFit="1" customWidth="1"/>
    <col min="6" max="6" width="11" bestFit="1" customWidth="1"/>
    <col min="7" max="7" width="23.58203125" bestFit="1" customWidth="1"/>
    <col min="8" max="8" width="17.58203125" bestFit="1" customWidth="1"/>
    <col min="9" max="9" width="23.58203125" bestFit="1" customWidth="1"/>
    <col min="10" max="10" width="22.6640625" bestFit="1" customWidth="1"/>
    <col min="11" max="11" width="28.58203125" bestFit="1" customWidth="1"/>
    <col min="12" max="12" width="3.1640625" bestFit="1" customWidth="1"/>
    <col min="13" max="13" width="6.1640625" bestFit="1" customWidth="1"/>
    <col min="14" max="15" width="3.1640625" bestFit="1" customWidth="1"/>
    <col min="16" max="16" width="6.1640625" bestFit="1" customWidth="1"/>
    <col min="17" max="18" width="3.1640625" bestFit="1" customWidth="1"/>
    <col min="19" max="21" width="6.1640625" bestFit="1" customWidth="1"/>
    <col min="22" max="22" width="5.1640625" bestFit="1" customWidth="1"/>
    <col min="23" max="24" width="6.1640625" bestFit="1" customWidth="1"/>
    <col min="25" max="25" width="5.1640625" bestFit="1" customWidth="1"/>
    <col min="26" max="26" width="6.1640625" bestFit="1" customWidth="1"/>
    <col min="27" max="27" width="3.1640625" bestFit="1" customWidth="1"/>
    <col min="28" max="28" width="6.1640625" bestFit="1" customWidth="1"/>
    <col min="29" max="29" width="5.1640625" bestFit="1" customWidth="1"/>
    <col min="30" max="32" width="6.1640625" bestFit="1" customWidth="1"/>
    <col min="33" max="33" width="3.1640625" bestFit="1" customWidth="1"/>
    <col min="34" max="34" width="6.1640625" bestFit="1" customWidth="1"/>
    <col min="35" max="36" width="5.1640625" bestFit="1" customWidth="1"/>
    <col min="37" max="37" width="6.1640625" bestFit="1" customWidth="1"/>
    <col min="38" max="38" width="5.1640625" bestFit="1" customWidth="1"/>
    <col min="39" max="39" width="3.1640625" bestFit="1" customWidth="1"/>
    <col min="40" max="41" width="6.1640625" bestFit="1" customWidth="1"/>
    <col min="42" max="42" width="5.1640625" bestFit="1" customWidth="1"/>
    <col min="43" max="43" width="6.1640625" bestFit="1" customWidth="1"/>
    <col min="44" max="44" width="3.1640625" bestFit="1" customWidth="1"/>
    <col min="45" max="47" width="6.1640625" bestFit="1" customWidth="1"/>
    <col min="48" max="48" width="3.1640625" bestFit="1" customWidth="1"/>
    <col min="49" max="50" width="5.1640625" bestFit="1" customWidth="1"/>
    <col min="51" max="54" width="6.1640625" bestFit="1" customWidth="1"/>
    <col min="55" max="55" width="3.1640625" bestFit="1" customWidth="1"/>
    <col min="56" max="58" width="6.1640625" bestFit="1" customWidth="1"/>
    <col min="59" max="59" width="5.1640625" bestFit="1" customWidth="1"/>
    <col min="60" max="60" width="3.1640625" bestFit="1" customWidth="1"/>
    <col min="61" max="61" width="5.1640625" bestFit="1" customWidth="1"/>
    <col min="62" max="66" width="6.1640625" bestFit="1" customWidth="1"/>
    <col min="67" max="67" width="5.1640625" bestFit="1" customWidth="1"/>
    <col min="68" max="71" width="6.1640625" bestFit="1" customWidth="1"/>
    <col min="72" max="72" width="5.1640625" bestFit="1" customWidth="1"/>
    <col min="73" max="73" width="3.1640625" bestFit="1" customWidth="1"/>
    <col min="74" max="75" width="6.1640625" bestFit="1" customWidth="1"/>
    <col min="76" max="76" width="3.1640625" bestFit="1" customWidth="1"/>
    <col min="77" max="77" width="6.1640625" bestFit="1" customWidth="1"/>
    <col min="78" max="78" width="3.1640625" bestFit="1" customWidth="1"/>
    <col min="79" max="79" width="6.1640625" bestFit="1" customWidth="1"/>
    <col min="80" max="80" width="3.1640625" bestFit="1" customWidth="1"/>
    <col min="81" max="83" width="6.1640625" bestFit="1" customWidth="1"/>
    <col min="84" max="84" width="3.1640625" bestFit="1" customWidth="1"/>
    <col min="85" max="86" width="6.1640625" bestFit="1" customWidth="1"/>
    <col min="87" max="87" width="3.1640625" bestFit="1" customWidth="1"/>
    <col min="88" max="90" width="6.1640625" bestFit="1" customWidth="1"/>
    <col min="91" max="91" width="5.1640625" bestFit="1" customWidth="1"/>
    <col min="92" max="92" width="3.1640625" bestFit="1" customWidth="1"/>
    <col min="93" max="94" width="6.1640625" bestFit="1" customWidth="1"/>
    <col min="95" max="95" width="5.1640625" bestFit="1" customWidth="1"/>
    <col min="96" max="96" width="3.1640625" bestFit="1" customWidth="1"/>
    <col min="97" max="98" width="5.1640625" bestFit="1" customWidth="1"/>
    <col min="99" max="102" width="6.1640625" bestFit="1" customWidth="1"/>
    <col min="103" max="103" width="3.1640625" bestFit="1" customWidth="1"/>
    <col min="104" max="106" width="6.1640625" bestFit="1" customWidth="1"/>
    <col min="107" max="107" width="5.1640625" bestFit="1" customWidth="1"/>
    <col min="108" max="111" width="6.1640625" bestFit="1" customWidth="1"/>
    <col min="112" max="112" width="3.1640625" bestFit="1" customWidth="1"/>
    <col min="113" max="115" width="6.1640625" bestFit="1" customWidth="1"/>
    <col min="116" max="116" width="3.1640625" bestFit="1" customWidth="1"/>
    <col min="117" max="117" width="6.1640625" bestFit="1" customWidth="1"/>
    <col min="118" max="118" width="5.1640625" bestFit="1" customWidth="1"/>
    <col min="119" max="124" width="6.1640625" bestFit="1" customWidth="1"/>
    <col min="125" max="125" width="4.1640625" bestFit="1" customWidth="1"/>
    <col min="126" max="126" width="6.1640625" bestFit="1" customWidth="1"/>
    <col min="127" max="136" width="7.1640625" bestFit="1" customWidth="1"/>
    <col min="137" max="137" width="4.1640625" bestFit="1" customWidth="1"/>
    <col min="138" max="139" width="7.1640625" bestFit="1" customWidth="1"/>
    <col min="140" max="140" width="6.1640625" bestFit="1" customWidth="1"/>
    <col min="141" max="141" width="7.1640625" bestFit="1" customWidth="1"/>
    <col min="142" max="143" width="4.1640625" bestFit="1" customWidth="1"/>
    <col min="144" max="144" width="7.1640625" bestFit="1" customWidth="1"/>
    <col min="145" max="145" width="4.1640625" bestFit="1" customWidth="1"/>
    <col min="146" max="155" width="7.1640625" bestFit="1" customWidth="1"/>
    <col min="156" max="156" width="6.1640625" bestFit="1" customWidth="1"/>
    <col min="157" max="161" width="7.1640625" bestFit="1" customWidth="1"/>
    <col min="162" max="162" width="4.1640625" bestFit="1" customWidth="1"/>
    <col min="163" max="163" width="6.1640625" bestFit="1" customWidth="1"/>
    <col min="164" max="164" width="4.1640625" bestFit="1" customWidth="1"/>
    <col min="165" max="165" width="6.1640625" bestFit="1" customWidth="1"/>
    <col min="166" max="166" width="4.1640625" bestFit="1" customWidth="1"/>
    <col min="167" max="169" width="7.1640625" bestFit="1" customWidth="1"/>
    <col min="170" max="171" width="4.1640625" bestFit="1" customWidth="1"/>
    <col min="172" max="175" width="7.1640625" bestFit="1" customWidth="1"/>
    <col min="176" max="176" width="4.1640625" bestFit="1" customWidth="1"/>
    <col min="177" max="177" width="7.1640625" bestFit="1" customWidth="1"/>
    <col min="178" max="178" width="6.1640625" bestFit="1" customWidth="1"/>
    <col min="179" max="180" width="7.1640625" bestFit="1" customWidth="1"/>
    <col min="181" max="181" width="5.1640625" bestFit="1" customWidth="1"/>
    <col min="182" max="182" width="8.1640625" bestFit="1" customWidth="1"/>
    <col min="183" max="183" width="5.1640625" bestFit="1" customWidth="1"/>
    <col min="184" max="184" width="13.33203125" bestFit="1" customWidth="1"/>
    <col min="185" max="185" width="7.5" bestFit="1" customWidth="1"/>
    <col min="186" max="186" width="3.1640625" bestFit="1" customWidth="1"/>
    <col min="187" max="187" width="5.1640625" bestFit="1" customWidth="1"/>
    <col min="188" max="188" width="4.1640625" bestFit="1" customWidth="1"/>
    <col min="189" max="189" width="5.1640625" bestFit="1" customWidth="1"/>
    <col min="190" max="190" width="2.1640625" bestFit="1" customWidth="1"/>
    <col min="191" max="193" width="5.1640625" bestFit="1" customWidth="1"/>
    <col min="194" max="194" width="2.1640625" bestFit="1" customWidth="1"/>
    <col min="195" max="197" width="5.1640625" bestFit="1" customWidth="1"/>
    <col min="198" max="198" width="2.1640625" bestFit="1" customWidth="1"/>
    <col min="199" max="199" width="5.1640625" bestFit="1" customWidth="1"/>
    <col min="200" max="200" width="4.1640625" bestFit="1" customWidth="1"/>
    <col min="201" max="201" width="5.1640625" bestFit="1" customWidth="1"/>
    <col min="202" max="202" width="3.1640625" bestFit="1" customWidth="1"/>
    <col min="203" max="205" width="5.1640625" bestFit="1" customWidth="1"/>
    <col min="206" max="206" width="4.1640625" bestFit="1" customWidth="1"/>
    <col min="207" max="208" width="5.1640625" bestFit="1" customWidth="1"/>
    <col min="209" max="209" width="4.1640625" bestFit="1" customWidth="1"/>
    <col min="210" max="210" width="2.1640625" bestFit="1" customWidth="1"/>
    <col min="211" max="212" width="5.1640625" bestFit="1" customWidth="1"/>
    <col min="213" max="213" width="4.1640625" bestFit="1" customWidth="1"/>
    <col min="214" max="216" width="5.1640625" bestFit="1" customWidth="1"/>
    <col min="217" max="217" width="2.1640625" bestFit="1" customWidth="1"/>
    <col min="218" max="219" width="5.1640625" bestFit="1" customWidth="1"/>
    <col min="220" max="220" width="4.1640625" bestFit="1" customWidth="1"/>
    <col min="221" max="221" width="2.1640625" bestFit="1" customWidth="1"/>
    <col min="222" max="223" width="5.1640625" bestFit="1" customWidth="1"/>
    <col min="224" max="224" width="4.1640625" bestFit="1" customWidth="1"/>
    <col min="225" max="225" width="5.1640625" bestFit="1" customWidth="1"/>
    <col min="226" max="226" width="2.1640625" bestFit="1" customWidth="1"/>
    <col min="227" max="228" width="4.1640625" bestFit="1" customWidth="1"/>
    <col min="229" max="229" width="5.1640625" bestFit="1" customWidth="1"/>
    <col min="230" max="230" width="3.1640625" bestFit="1" customWidth="1"/>
    <col min="231" max="234" width="6.1640625" bestFit="1" customWidth="1"/>
    <col min="235" max="235" width="5.1640625" bestFit="1" customWidth="1"/>
    <col min="236" max="244" width="6.1640625" bestFit="1" customWidth="1"/>
    <col min="245" max="245" width="3.1640625" bestFit="1" customWidth="1"/>
    <col min="246" max="246" width="6.1640625" bestFit="1" customWidth="1"/>
    <col min="247" max="247" width="5.1640625" bestFit="1" customWidth="1"/>
    <col min="248" max="248" width="6.1640625" bestFit="1" customWidth="1"/>
    <col min="249" max="249" width="5.1640625" bestFit="1" customWidth="1"/>
    <col min="250" max="251" width="6.1640625" bestFit="1" customWidth="1"/>
    <col min="252" max="252" width="5.1640625" bestFit="1" customWidth="1"/>
    <col min="253" max="253" width="3.1640625" bestFit="1" customWidth="1"/>
    <col min="254" max="258" width="6.1640625" bestFit="1" customWidth="1"/>
    <col min="259" max="259" width="3.1640625" bestFit="1" customWidth="1"/>
    <col min="260" max="263" width="6.1640625" bestFit="1" customWidth="1"/>
    <col min="264" max="264" width="3.1640625" bestFit="1" customWidth="1"/>
    <col min="265" max="266" width="5.1640625" bestFit="1" customWidth="1"/>
    <col min="267" max="270" width="6.1640625" bestFit="1" customWidth="1"/>
    <col min="271" max="271" width="3.1640625" bestFit="1" customWidth="1"/>
    <col min="272" max="272" width="5.1640625" bestFit="1" customWidth="1"/>
    <col min="273" max="274" width="6.1640625" bestFit="1" customWidth="1"/>
    <col min="275" max="275" width="5.1640625" bestFit="1" customWidth="1"/>
    <col min="276" max="280" width="6.1640625" bestFit="1" customWidth="1"/>
    <col min="281" max="281" width="3.1640625" bestFit="1" customWidth="1"/>
    <col min="282" max="282" width="5.1640625" bestFit="1" customWidth="1"/>
    <col min="283" max="284" width="6.1640625" bestFit="1" customWidth="1"/>
    <col min="285" max="285" width="5.1640625" bestFit="1" customWidth="1"/>
    <col min="286" max="288" width="6.1640625" bestFit="1" customWidth="1"/>
    <col min="289" max="289" width="3.1640625" bestFit="1" customWidth="1"/>
    <col min="290" max="290" width="6.1640625" bestFit="1" customWidth="1"/>
    <col min="291" max="291" width="5.1640625" bestFit="1" customWidth="1"/>
    <col min="292" max="295" width="6.1640625" bestFit="1" customWidth="1"/>
    <col min="296" max="296" width="3.1640625" bestFit="1" customWidth="1"/>
    <col min="297" max="297" width="6.1640625" bestFit="1" customWidth="1"/>
    <col min="298" max="299" width="5.1640625" bestFit="1" customWidth="1"/>
    <col min="300" max="300" width="6.1640625" bestFit="1" customWidth="1"/>
    <col min="301" max="301" width="3.1640625" bestFit="1" customWidth="1"/>
    <col min="302" max="304" width="6.1640625" bestFit="1" customWidth="1"/>
    <col min="305" max="305" width="5.1640625" bestFit="1" customWidth="1"/>
    <col min="306" max="312" width="6.1640625" bestFit="1" customWidth="1"/>
    <col min="313" max="313" width="5.1640625" bestFit="1" customWidth="1"/>
    <col min="314" max="314" width="3.1640625" bestFit="1" customWidth="1"/>
    <col min="315" max="315" width="6.1640625" bestFit="1" customWidth="1"/>
    <col min="316" max="316" width="5.1640625" bestFit="1" customWidth="1"/>
    <col min="317" max="319" width="6.1640625" bestFit="1" customWidth="1"/>
    <col min="320" max="320" width="3.1640625" bestFit="1" customWidth="1"/>
    <col min="321" max="323" width="6.1640625" bestFit="1" customWidth="1"/>
    <col min="324" max="324" width="5.1640625" bestFit="1" customWidth="1"/>
    <col min="325" max="334" width="6.1640625" bestFit="1" customWidth="1"/>
    <col min="335" max="336" width="5.1640625" bestFit="1" customWidth="1"/>
    <col min="337" max="339" width="6.1640625" bestFit="1" customWidth="1"/>
    <col min="340" max="340" width="3.1640625" bestFit="1" customWidth="1"/>
    <col min="341" max="341" width="5.1640625" bestFit="1" customWidth="1"/>
    <col min="342" max="343" width="6.1640625" bestFit="1" customWidth="1"/>
    <col min="344" max="344" width="5.1640625" bestFit="1" customWidth="1"/>
    <col min="345" max="348" width="6.1640625" bestFit="1" customWidth="1"/>
    <col min="349" max="349" width="3.1640625" bestFit="1" customWidth="1"/>
    <col min="350" max="353" width="6.1640625" bestFit="1" customWidth="1"/>
    <col min="354" max="355" width="5.1640625" bestFit="1" customWidth="1"/>
    <col min="356" max="357" width="6.1640625" bestFit="1" customWidth="1"/>
    <col min="358" max="358" width="3.1640625" bestFit="1" customWidth="1"/>
    <col min="359" max="359" width="6.1640625" bestFit="1" customWidth="1"/>
    <col min="360" max="360" width="5.1640625" bestFit="1" customWidth="1"/>
    <col min="361" max="361" width="6.1640625" bestFit="1" customWidth="1"/>
    <col min="362" max="362" width="5.1640625" bestFit="1" customWidth="1"/>
    <col min="363" max="364" width="6.1640625" bestFit="1" customWidth="1"/>
    <col min="365" max="365" width="5.1640625" bestFit="1" customWidth="1"/>
    <col min="366" max="366" width="6.1640625" bestFit="1" customWidth="1"/>
    <col min="367" max="367" width="5.1640625" bestFit="1" customWidth="1"/>
    <col min="368" max="369" width="6.1640625" bestFit="1" customWidth="1"/>
    <col min="370" max="370" width="3.1640625" bestFit="1" customWidth="1"/>
    <col min="371" max="381" width="6.1640625" bestFit="1" customWidth="1"/>
    <col min="382" max="382" width="3.1640625" bestFit="1" customWidth="1"/>
    <col min="383" max="385" width="6.1640625" bestFit="1" customWidth="1"/>
    <col min="386" max="386" width="5.1640625" bestFit="1" customWidth="1"/>
    <col min="387" max="388" width="6.1640625" bestFit="1" customWidth="1"/>
    <col min="389" max="389" width="3.1640625" bestFit="1" customWidth="1"/>
    <col min="390" max="396" width="6.1640625" bestFit="1" customWidth="1"/>
    <col min="397" max="397" width="3.1640625" bestFit="1" customWidth="1"/>
    <col min="398" max="398" width="6.1640625" bestFit="1" customWidth="1"/>
    <col min="399" max="399" width="5.1640625" bestFit="1" customWidth="1"/>
    <col min="400" max="411" width="6.1640625" bestFit="1" customWidth="1"/>
    <col min="412" max="412" width="3.1640625" bestFit="1" customWidth="1"/>
    <col min="413" max="413" width="6.1640625" bestFit="1" customWidth="1"/>
    <col min="414" max="414" width="5.1640625" bestFit="1" customWidth="1"/>
    <col min="415" max="423" width="6.1640625" bestFit="1" customWidth="1"/>
    <col min="424" max="424" width="3.1640625" bestFit="1" customWidth="1"/>
    <col min="425" max="427" width="6.1640625" bestFit="1" customWidth="1"/>
    <col min="428" max="429" width="5.1640625" bestFit="1" customWidth="1"/>
    <col min="430" max="431" width="6.1640625" bestFit="1" customWidth="1"/>
    <col min="432" max="432" width="5.1640625" bestFit="1" customWidth="1"/>
    <col min="433" max="440" width="6.1640625" bestFit="1" customWidth="1"/>
    <col min="441" max="441" width="5.1640625" bestFit="1" customWidth="1"/>
    <col min="442" max="450" width="6.1640625" bestFit="1" customWidth="1"/>
    <col min="451" max="451" width="5.1640625" bestFit="1" customWidth="1"/>
    <col min="452" max="452" width="6.1640625" bestFit="1" customWidth="1"/>
    <col min="453" max="453" width="3.1640625" bestFit="1" customWidth="1"/>
    <col min="454" max="457" width="6.1640625" bestFit="1" customWidth="1"/>
    <col min="458" max="458" width="3.1640625" bestFit="1" customWidth="1"/>
    <col min="459" max="466" width="6.1640625" bestFit="1" customWidth="1"/>
    <col min="467" max="467" width="3.1640625" bestFit="1" customWidth="1"/>
    <col min="468" max="473" width="6.1640625" bestFit="1" customWidth="1"/>
    <col min="474" max="474" width="3.1640625" bestFit="1" customWidth="1"/>
    <col min="475" max="476" width="6.1640625" bestFit="1" customWidth="1"/>
    <col min="477" max="477" width="5.1640625" bestFit="1" customWidth="1"/>
    <col min="478" max="478" width="3.1640625" bestFit="1" customWidth="1"/>
    <col min="479" max="479" width="6.1640625" bestFit="1" customWidth="1"/>
    <col min="480" max="480" width="5.1640625" bestFit="1" customWidth="1"/>
    <col min="481" max="482" width="6.1640625" bestFit="1" customWidth="1"/>
    <col min="483" max="483" width="3.1640625" bestFit="1" customWidth="1"/>
    <col min="484" max="487" width="6.1640625" bestFit="1" customWidth="1"/>
    <col min="488" max="488" width="5.1640625" bestFit="1" customWidth="1"/>
    <col min="489" max="490" width="6.1640625" bestFit="1" customWidth="1"/>
    <col min="491" max="491" width="3.1640625" bestFit="1" customWidth="1"/>
    <col min="492" max="492" width="6.1640625" bestFit="1" customWidth="1"/>
    <col min="493" max="493" width="5.1640625" bestFit="1" customWidth="1"/>
    <col min="494" max="500" width="6.1640625" bestFit="1" customWidth="1"/>
    <col min="501" max="501" width="5.1640625" bestFit="1" customWidth="1"/>
    <col min="502" max="510" width="6.1640625" bestFit="1" customWidth="1"/>
    <col min="511" max="512" width="5.1640625" bestFit="1" customWidth="1"/>
    <col min="513" max="516" width="6.1640625" bestFit="1" customWidth="1"/>
    <col min="517" max="517" width="5.1640625" bestFit="1" customWidth="1"/>
    <col min="518" max="521" width="6.1640625" bestFit="1" customWidth="1"/>
    <col min="522" max="522" width="3.1640625" bestFit="1" customWidth="1"/>
    <col min="523" max="530" width="6.1640625" bestFit="1" customWidth="1"/>
    <col min="531" max="531" width="3.1640625" bestFit="1" customWidth="1"/>
    <col min="532" max="533" width="6.1640625" bestFit="1" customWidth="1"/>
    <col min="534" max="535" width="5.1640625" bestFit="1" customWidth="1"/>
    <col min="536" max="536" width="6.1640625" bestFit="1" customWidth="1"/>
    <col min="537" max="538" width="5.1640625" bestFit="1" customWidth="1"/>
    <col min="539" max="543" width="6.1640625" bestFit="1" customWidth="1"/>
    <col min="544" max="544" width="3.1640625" bestFit="1" customWidth="1"/>
    <col min="545" max="552" width="6.1640625" bestFit="1" customWidth="1"/>
    <col min="553" max="553" width="3.1640625" bestFit="1" customWidth="1"/>
    <col min="554" max="555" width="6.1640625" bestFit="1" customWidth="1"/>
    <col min="556" max="557" width="5.1640625" bestFit="1" customWidth="1"/>
    <col min="558" max="558" width="6.1640625" bestFit="1" customWidth="1"/>
    <col min="559" max="559" width="3.1640625" bestFit="1" customWidth="1"/>
    <col min="560" max="568" width="6.1640625" bestFit="1" customWidth="1"/>
    <col min="569" max="569" width="3.1640625" bestFit="1" customWidth="1"/>
    <col min="570" max="571" width="6.1640625" bestFit="1" customWidth="1"/>
    <col min="572" max="572" width="5.1640625" bestFit="1" customWidth="1"/>
    <col min="573" max="574" width="6.1640625" bestFit="1" customWidth="1"/>
    <col min="575" max="575" width="5.1640625" bestFit="1" customWidth="1"/>
    <col min="576" max="576" width="6.1640625" bestFit="1" customWidth="1"/>
    <col min="577" max="577" width="3.1640625" bestFit="1" customWidth="1"/>
    <col min="578" max="579" width="6.1640625" bestFit="1" customWidth="1"/>
    <col min="580" max="580" width="5.1640625" bestFit="1" customWidth="1"/>
    <col min="581" max="586" width="6.1640625" bestFit="1" customWidth="1"/>
    <col min="587" max="587" width="3.1640625" bestFit="1" customWidth="1"/>
    <col min="588" max="588" width="6.1640625" bestFit="1" customWidth="1"/>
    <col min="589" max="589" width="5.1640625" bestFit="1" customWidth="1"/>
    <col min="590" max="590" width="6.1640625" bestFit="1" customWidth="1"/>
    <col min="591" max="592" width="5.1640625" bestFit="1" customWidth="1"/>
    <col min="593" max="599" width="6.1640625" bestFit="1" customWidth="1"/>
    <col min="600" max="600" width="3.1640625" bestFit="1" customWidth="1"/>
    <col min="601" max="601" width="6.1640625" bestFit="1" customWidth="1"/>
    <col min="602" max="602" width="5.1640625" bestFit="1" customWidth="1"/>
    <col min="603" max="603" width="6.1640625" bestFit="1" customWidth="1"/>
    <col min="604" max="604" width="3.1640625" bestFit="1" customWidth="1"/>
    <col min="605" max="612" width="6.1640625" bestFit="1" customWidth="1"/>
    <col min="613" max="613" width="3.1640625" bestFit="1" customWidth="1"/>
    <col min="614" max="616" width="6.1640625" bestFit="1" customWidth="1"/>
    <col min="617" max="617" width="5.1640625" bestFit="1" customWidth="1"/>
    <col min="618" max="618" width="6.1640625" bestFit="1" customWidth="1"/>
    <col min="619" max="619" width="3.1640625" bestFit="1" customWidth="1"/>
    <col min="620" max="620" width="6.1640625" bestFit="1" customWidth="1"/>
    <col min="621" max="621" width="5.1640625" bestFit="1" customWidth="1"/>
    <col min="622" max="622" width="3.1640625" bestFit="1" customWidth="1"/>
    <col min="623" max="623" width="5.1640625" bestFit="1" customWidth="1"/>
    <col min="624" max="629" width="6.1640625" bestFit="1" customWidth="1"/>
    <col min="630" max="630" width="3.1640625" bestFit="1" customWidth="1"/>
    <col min="631" max="634" width="6.1640625" bestFit="1" customWidth="1"/>
    <col min="635" max="635" width="5.1640625" bestFit="1" customWidth="1"/>
    <col min="636" max="636" width="3.1640625" bestFit="1" customWidth="1"/>
    <col min="637" max="637" width="5.1640625" bestFit="1" customWidth="1"/>
    <col min="638" max="646" width="6.1640625" bestFit="1" customWidth="1"/>
    <col min="647" max="647" width="3.1640625" bestFit="1" customWidth="1"/>
    <col min="648" max="649" width="6.1640625" bestFit="1" customWidth="1"/>
    <col min="650" max="651" width="5.1640625" bestFit="1" customWidth="1"/>
    <col min="652" max="653" width="6.1640625" bestFit="1" customWidth="1"/>
    <col min="654" max="654" width="3.1640625" bestFit="1" customWidth="1"/>
    <col min="655" max="661" width="6.1640625" bestFit="1" customWidth="1"/>
    <col min="662" max="662" width="5.1640625" bestFit="1" customWidth="1"/>
    <col min="663" max="670" width="6.1640625" bestFit="1" customWidth="1"/>
    <col min="671" max="671" width="3.1640625" bestFit="1" customWidth="1"/>
    <col min="672" max="672" width="6.1640625" bestFit="1" customWidth="1"/>
    <col min="673" max="673" width="5.1640625" bestFit="1" customWidth="1"/>
    <col min="674" max="679" width="6.1640625" bestFit="1" customWidth="1"/>
    <col min="680" max="680" width="3.1640625" bestFit="1" customWidth="1"/>
    <col min="681" max="687" width="6.1640625" bestFit="1" customWidth="1"/>
    <col min="688" max="688" width="5.1640625" bestFit="1" customWidth="1"/>
    <col min="689" max="691" width="6.1640625" bestFit="1" customWidth="1"/>
    <col min="692" max="692" width="5.1640625" bestFit="1" customWidth="1"/>
    <col min="693" max="693" width="6.1640625" bestFit="1" customWidth="1"/>
    <col min="694" max="694" width="3.1640625" bestFit="1" customWidth="1"/>
    <col min="695" max="696" width="5.1640625" bestFit="1" customWidth="1"/>
    <col min="697" max="697" width="6.1640625" bestFit="1" customWidth="1"/>
    <col min="698" max="699" width="5.1640625" bestFit="1" customWidth="1"/>
    <col min="700" max="722" width="6.1640625" bestFit="1" customWidth="1"/>
    <col min="723" max="723" width="5.1640625" bestFit="1" customWidth="1"/>
    <col min="724" max="724" width="6.1640625" bestFit="1" customWidth="1"/>
    <col min="725" max="725" width="3.1640625" bestFit="1" customWidth="1"/>
    <col min="726" max="728" width="6.1640625" bestFit="1" customWidth="1"/>
    <col min="729" max="729" width="5.1640625" bestFit="1" customWidth="1"/>
    <col min="730" max="733" width="6.1640625" bestFit="1" customWidth="1"/>
    <col min="734" max="734" width="5.1640625" bestFit="1" customWidth="1"/>
    <col min="735" max="737" width="6.1640625" bestFit="1" customWidth="1"/>
    <col min="738" max="739" width="5.1640625" bestFit="1" customWidth="1"/>
    <col min="740" max="747" width="6.1640625" bestFit="1" customWidth="1"/>
    <col min="748" max="748" width="3.1640625" bestFit="1" customWidth="1"/>
    <col min="749" max="751" width="6.1640625" bestFit="1" customWidth="1"/>
    <col min="752" max="752" width="5.1640625" bestFit="1" customWidth="1"/>
    <col min="753" max="761" width="6.1640625" bestFit="1" customWidth="1"/>
    <col min="762" max="762" width="4.1640625" bestFit="1" customWidth="1"/>
    <col min="763" max="763" width="7.1640625" bestFit="1" customWidth="1"/>
    <col min="764" max="764" width="6.1640625" bestFit="1" customWidth="1"/>
    <col min="765" max="766" width="7.1640625" bestFit="1" customWidth="1"/>
    <col min="767" max="767" width="6.1640625" bestFit="1" customWidth="1"/>
    <col min="768" max="774" width="7.1640625" bestFit="1" customWidth="1"/>
    <col min="775" max="775" width="6.1640625" bestFit="1" customWidth="1"/>
    <col min="776" max="776" width="7.1640625" bestFit="1" customWidth="1"/>
    <col min="777" max="777" width="4.1640625" bestFit="1" customWidth="1"/>
    <col min="778" max="791" width="7.1640625" bestFit="1" customWidth="1"/>
    <col min="792" max="792" width="4.1640625" bestFit="1" customWidth="1"/>
    <col min="793" max="803" width="7.1640625" bestFit="1" customWidth="1"/>
    <col min="804" max="804" width="6.1640625" bestFit="1" customWidth="1"/>
    <col min="805" max="808" width="7.1640625" bestFit="1" customWidth="1"/>
    <col min="809" max="809" width="4.1640625" bestFit="1" customWidth="1"/>
    <col min="810" max="813" width="7.1640625" bestFit="1" customWidth="1"/>
    <col min="814" max="814" width="4.1640625" bestFit="1" customWidth="1"/>
    <col min="815" max="816" width="7.1640625" bestFit="1" customWidth="1"/>
    <col min="817" max="817" width="4.1640625" bestFit="1" customWidth="1"/>
    <col min="818" max="819" width="7.1640625" bestFit="1" customWidth="1"/>
    <col min="820" max="821" width="6.1640625" bestFit="1" customWidth="1"/>
    <col min="822" max="830" width="7.1640625" bestFit="1" customWidth="1"/>
    <col min="831" max="831" width="6.1640625" bestFit="1" customWidth="1"/>
    <col min="832" max="837" width="7.1640625" bestFit="1" customWidth="1"/>
    <col min="838" max="838" width="4.1640625" bestFit="1" customWidth="1"/>
    <col min="839" max="841" width="7.1640625" bestFit="1" customWidth="1"/>
    <col min="842" max="842" width="6.1640625" bestFit="1" customWidth="1"/>
    <col min="843" max="844" width="7.1640625" bestFit="1" customWidth="1"/>
    <col min="845" max="845" width="6.1640625" bestFit="1" customWidth="1"/>
    <col min="846" max="851" width="7.1640625" bestFit="1" customWidth="1"/>
    <col min="852" max="852" width="4.1640625" bestFit="1" customWidth="1"/>
    <col min="853" max="853" width="6.1640625" bestFit="1" customWidth="1"/>
    <col min="854" max="856" width="7.1640625" bestFit="1" customWidth="1"/>
    <col min="857" max="857" width="4.1640625" bestFit="1" customWidth="1"/>
    <col min="858" max="863" width="7.1640625" bestFit="1" customWidth="1"/>
    <col min="864" max="865" width="4.1640625" bestFit="1" customWidth="1"/>
    <col min="866" max="869" width="7.1640625" bestFit="1" customWidth="1"/>
    <col min="870" max="870" width="6.1640625" bestFit="1" customWidth="1"/>
    <col min="871" max="875" width="7.1640625" bestFit="1" customWidth="1"/>
    <col min="876" max="876" width="6.1640625" bestFit="1" customWidth="1"/>
    <col min="877" max="879" width="4.1640625" bestFit="1" customWidth="1"/>
    <col min="880" max="882" width="7.1640625" bestFit="1" customWidth="1"/>
    <col min="883" max="883" width="4.1640625" bestFit="1" customWidth="1"/>
    <col min="884" max="886" width="7.1640625" bestFit="1" customWidth="1"/>
    <col min="887" max="887" width="6.1640625" bestFit="1" customWidth="1"/>
    <col min="888" max="888" width="7.1640625" bestFit="1" customWidth="1"/>
    <col min="889" max="889" width="4.1640625" bestFit="1" customWidth="1"/>
    <col min="890" max="890" width="6.1640625" bestFit="1" customWidth="1"/>
    <col min="891" max="891" width="7.1640625" bestFit="1" customWidth="1"/>
    <col min="892" max="892" width="4.1640625" bestFit="1" customWidth="1"/>
    <col min="893" max="893" width="6.1640625" bestFit="1" customWidth="1"/>
    <col min="894" max="894" width="4.1640625" bestFit="1" customWidth="1"/>
    <col min="895" max="900" width="7.1640625" bestFit="1" customWidth="1"/>
    <col min="901" max="901" width="4.1640625" bestFit="1" customWidth="1"/>
    <col min="902" max="903" width="7.1640625" bestFit="1" customWidth="1"/>
    <col min="904" max="904" width="4.1640625" bestFit="1" customWidth="1"/>
    <col min="905" max="905" width="7.1640625" bestFit="1" customWidth="1"/>
    <col min="906" max="906" width="6.1640625" bestFit="1" customWidth="1"/>
    <col min="907" max="907" width="7.1640625" bestFit="1" customWidth="1"/>
    <col min="908" max="908" width="4.1640625" bestFit="1" customWidth="1"/>
    <col min="909" max="914" width="7.1640625" bestFit="1" customWidth="1"/>
    <col min="915" max="916" width="6.1640625" bestFit="1" customWidth="1"/>
    <col min="917" max="920" width="7.1640625" bestFit="1" customWidth="1"/>
    <col min="921" max="921" width="6.1640625" bestFit="1" customWidth="1"/>
    <col min="922" max="922" width="4.1640625" bestFit="1" customWidth="1"/>
    <col min="923" max="923" width="7.1640625" bestFit="1" customWidth="1"/>
    <col min="924" max="924" width="6.1640625" bestFit="1" customWidth="1"/>
    <col min="925" max="927" width="7.1640625" bestFit="1" customWidth="1"/>
    <col min="928" max="928" width="4.1640625" bestFit="1" customWidth="1"/>
    <col min="929" max="929" width="7.1640625" bestFit="1" customWidth="1"/>
    <col min="930" max="931" width="4.1640625" bestFit="1" customWidth="1"/>
    <col min="932" max="932" width="7.1640625" bestFit="1" customWidth="1"/>
    <col min="933" max="933" width="4.1640625" bestFit="1" customWidth="1"/>
    <col min="934" max="934" width="7.1640625" bestFit="1" customWidth="1"/>
    <col min="935" max="935" width="4.1640625" bestFit="1" customWidth="1"/>
    <col min="936" max="938" width="7.1640625" bestFit="1" customWidth="1"/>
    <col min="939" max="939" width="4.1640625" bestFit="1" customWidth="1"/>
    <col min="940" max="941" width="7.1640625" bestFit="1" customWidth="1"/>
    <col min="942" max="942" width="4.1640625" bestFit="1" customWidth="1"/>
    <col min="943" max="943" width="5.1640625" bestFit="1" customWidth="1"/>
    <col min="944" max="948" width="8.1640625" bestFit="1" customWidth="1"/>
    <col min="949" max="949" width="5.1640625" bestFit="1" customWidth="1"/>
    <col min="950" max="950" width="10.58203125" bestFit="1" customWidth="1"/>
    <col min="951" max="951" width="5.75" bestFit="1" customWidth="1"/>
    <col min="952" max="952" width="2.1640625" bestFit="1" customWidth="1"/>
    <col min="953" max="953" width="3.1640625" bestFit="1" customWidth="1"/>
    <col min="954" max="954" width="6.1640625" bestFit="1" customWidth="1"/>
    <col min="955" max="956" width="3.1640625" bestFit="1" customWidth="1"/>
    <col min="957" max="959" width="6.1640625" bestFit="1" customWidth="1"/>
    <col min="960" max="960" width="3.1640625" bestFit="1" customWidth="1"/>
    <col min="961" max="962" width="6.1640625" bestFit="1" customWidth="1"/>
    <col min="963" max="963" width="3.1640625" bestFit="1" customWidth="1"/>
    <col min="964" max="966" width="6.1640625" bestFit="1" customWidth="1"/>
    <col min="967" max="968" width="3.1640625" bestFit="1" customWidth="1"/>
    <col min="969" max="969" width="6.1640625" bestFit="1" customWidth="1"/>
    <col min="970" max="970" width="3.1640625" bestFit="1" customWidth="1"/>
    <col min="971" max="975" width="6.1640625" bestFit="1" customWidth="1"/>
    <col min="976" max="976" width="3.1640625" bestFit="1" customWidth="1"/>
    <col min="977" max="979" width="6.1640625" bestFit="1" customWidth="1"/>
    <col min="980" max="980" width="4.1640625" bestFit="1" customWidth="1"/>
    <col min="981" max="990" width="7.1640625" bestFit="1" customWidth="1"/>
    <col min="991" max="991" width="6.1640625" bestFit="1" customWidth="1"/>
    <col min="992" max="992" width="4.1640625" bestFit="1" customWidth="1"/>
    <col min="993" max="993" width="7.1640625" bestFit="1" customWidth="1"/>
    <col min="994" max="994" width="8.75" bestFit="1" customWidth="1"/>
    <col min="995" max="995" width="11.08203125" bestFit="1" customWidth="1"/>
    <col min="996" max="999" width="5.1640625" bestFit="1" customWidth="1"/>
    <col min="1000" max="1000" width="4.1640625" bestFit="1" customWidth="1"/>
    <col min="1001" max="1002" width="5.1640625" bestFit="1" customWidth="1"/>
    <col min="1003" max="1003" width="3.1640625" bestFit="1" customWidth="1"/>
    <col min="1004" max="1007" width="6.1640625" bestFit="1" customWidth="1"/>
    <col min="1008" max="1008" width="3.1640625" bestFit="1" customWidth="1"/>
    <col min="1009" max="1009" width="6.1640625" bestFit="1" customWidth="1"/>
    <col min="1010" max="1010" width="3.1640625" bestFit="1" customWidth="1"/>
    <col min="1011" max="1012" width="6.1640625" bestFit="1" customWidth="1"/>
    <col min="1013" max="1013" width="5.1640625" bestFit="1" customWidth="1"/>
    <col min="1014" max="1015" width="6.1640625" bestFit="1" customWidth="1"/>
    <col min="1016" max="1016" width="3.1640625" bestFit="1" customWidth="1"/>
    <col min="1017" max="1027" width="6.1640625" bestFit="1" customWidth="1"/>
    <col min="1028" max="1028" width="3.1640625" bestFit="1" customWidth="1"/>
    <col min="1029" max="1038" width="6.1640625" bestFit="1" customWidth="1"/>
    <col min="1039" max="1039" width="5.1640625" bestFit="1" customWidth="1"/>
    <col min="1040" max="1040" width="3.1640625" bestFit="1" customWidth="1"/>
    <col min="1041" max="1043" width="6.1640625" bestFit="1" customWidth="1"/>
    <col min="1044" max="1044" width="5.1640625" bestFit="1" customWidth="1"/>
    <col min="1045" max="1045" width="6.1640625" bestFit="1" customWidth="1"/>
    <col min="1046" max="1046" width="5.1640625" bestFit="1" customWidth="1"/>
    <col min="1047" max="1049" width="6.1640625" bestFit="1" customWidth="1"/>
    <col min="1050" max="1050" width="5.1640625" bestFit="1" customWidth="1"/>
    <col min="1051" max="1055" width="6.1640625" bestFit="1" customWidth="1"/>
    <col min="1056" max="1056" width="5.1640625" bestFit="1" customWidth="1"/>
    <col min="1057" max="1059" width="6.1640625" bestFit="1" customWidth="1"/>
    <col min="1060" max="1060" width="5.1640625" bestFit="1" customWidth="1"/>
    <col min="1061" max="1064" width="6.1640625" bestFit="1" customWidth="1"/>
    <col min="1065" max="1065" width="5.1640625" bestFit="1" customWidth="1"/>
    <col min="1066" max="1074" width="6.1640625" bestFit="1" customWidth="1"/>
    <col min="1075" max="1075" width="5.1640625" bestFit="1" customWidth="1"/>
    <col min="1076" max="1079" width="6.1640625" bestFit="1" customWidth="1"/>
    <col min="1080" max="1080" width="5.1640625" bestFit="1" customWidth="1"/>
    <col min="1081" max="1088" width="6.1640625" bestFit="1" customWidth="1"/>
    <col min="1089" max="1089" width="3.1640625" bestFit="1" customWidth="1"/>
    <col min="1090" max="1097" width="6.1640625" bestFit="1" customWidth="1"/>
    <col min="1098" max="1098" width="5.1640625" bestFit="1" customWidth="1"/>
    <col min="1099" max="1102" width="6.1640625" bestFit="1" customWidth="1"/>
    <col min="1103" max="1103" width="3.1640625" bestFit="1" customWidth="1"/>
    <col min="1104" max="1114" width="6.1640625" bestFit="1" customWidth="1"/>
    <col min="1115" max="1115" width="5.1640625" bestFit="1" customWidth="1"/>
    <col min="1116" max="1119" width="6.1640625" bestFit="1" customWidth="1"/>
    <col min="1120" max="1120" width="5.1640625" bestFit="1" customWidth="1"/>
    <col min="1121" max="1123" width="6.1640625" bestFit="1" customWidth="1"/>
    <col min="1124" max="1124" width="5.1640625" bestFit="1" customWidth="1"/>
    <col min="1125" max="1126" width="6.1640625" bestFit="1" customWidth="1"/>
    <col min="1127" max="1127" width="5.1640625" bestFit="1" customWidth="1"/>
    <col min="1128" max="1131" width="6.1640625" bestFit="1" customWidth="1"/>
    <col min="1132" max="1132" width="5.1640625" bestFit="1" customWidth="1"/>
    <col min="1133" max="1133" width="6.1640625" bestFit="1" customWidth="1"/>
    <col min="1134" max="1134" width="3.1640625" bestFit="1" customWidth="1"/>
    <col min="1135" max="1135" width="5.1640625" bestFit="1" customWidth="1"/>
    <col min="1136" max="1151" width="6.1640625" bestFit="1" customWidth="1"/>
    <col min="1152" max="1152" width="3.1640625" bestFit="1" customWidth="1"/>
    <col min="1153" max="1166" width="6.1640625" bestFit="1" customWidth="1"/>
    <col min="1167" max="1167" width="3.1640625" bestFit="1" customWidth="1"/>
    <col min="1168" max="1170" width="6.1640625" bestFit="1" customWidth="1"/>
    <col min="1171" max="1171" width="5.1640625" bestFit="1" customWidth="1"/>
    <col min="1172" max="1182" width="6.1640625" bestFit="1" customWidth="1"/>
    <col min="1183" max="1183" width="3.1640625" bestFit="1" customWidth="1"/>
    <col min="1184" max="1191" width="6.1640625" bestFit="1" customWidth="1"/>
    <col min="1192" max="1192" width="5.1640625" bestFit="1" customWidth="1"/>
    <col min="1193" max="1206" width="6.1640625" bestFit="1" customWidth="1"/>
    <col min="1207" max="1207" width="5.1640625" bestFit="1" customWidth="1"/>
    <col min="1208" max="1210" width="6.1640625" bestFit="1" customWidth="1"/>
    <col min="1211" max="1211" width="5.1640625" bestFit="1" customWidth="1"/>
    <col min="1212" max="1227" width="6.1640625" bestFit="1" customWidth="1"/>
    <col min="1228" max="1228" width="3.1640625" bestFit="1" customWidth="1"/>
    <col min="1229" max="1236" width="6.1640625" bestFit="1" customWidth="1"/>
    <col min="1237" max="1237" width="5.1640625" bestFit="1" customWidth="1"/>
    <col min="1238" max="1241" width="6.1640625" bestFit="1" customWidth="1"/>
    <col min="1242" max="1242" width="5.1640625" bestFit="1" customWidth="1"/>
    <col min="1243" max="1243" width="6.1640625" bestFit="1" customWidth="1"/>
    <col min="1244" max="1244" width="3.1640625" bestFit="1" customWidth="1"/>
    <col min="1245" max="1245" width="6.1640625" bestFit="1" customWidth="1"/>
    <col min="1246" max="1246" width="5.1640625" bestFit="1" customWidth="1"/>
    <col min="1247" max="1248" width="6.1640625" bestFit="1" customWidth="1"/>
    <col min="1249" max="1249" width="5.1640625" bestFit="1" customWidth="1"/>
    <col min="1250" max="1254" width="6.1640625" bestFit="1" customWidth="1"/>
    <col min="1255" max="1255" width="5.1640625" bestFit="1" customWidth="1"/>
    <col min="1256" max="1261" width="6.1640625" bestFit="1" customWidth="1"/>
    <col min="1262" max="1262" width="5.1640625" bestFit="1" customWidth="1"/>
    <col min="1263" max="1266" width="6.1640625" bestFit="1" customWidth="1"/>
    <col min="1267" max="1267" width="3.1640625" bestFit="1" customWidth="1"/>
    <col min="1268" max="1275" width="6.1640625" bestFit="1" customWidth="1"/>
    <col min="1276" max="1276" width="5.1640625" bestFit="1" customWidth="1"/>
    <col min="1277" max="1290" width="6.1640625" bestFit="1" customWidth="1"/>
    <col min="1291" max="1291" width="5.1640625" bestFit="1" customWidth="1"/>
    <col min="1292" max="1313" width="6.1640625" bestFit="1" customWidth="1"/>
    <col min="1314" max="1314" width="5.1640625" bestFit="1" customWidth="1"/>
    <col min="1315" max="1319" width="6.1640625" bestFit="1" customWidth="1"/>
    <col min="1320" max="1320" width="5.1640625" bestFit="1" customWidth="1"/>
    <col min="1321" max="1343" width="6.1640625" bestFit="1" customWidth="1"/>
    <col min="1344" max="1344" width="5.1640625" bestFit="1" customWidth="1"/>
    <col min="1345" max="1352" width="6.1640625" bestFit="1" customWidth="1"/>
    <col min="1353" max="1353" width="3.1640625" bestFit="1" customWidth="1"/>
    <col min="1354" max="1362" width="6.1640625" bestFit="1" customWidth="1"/>
    <col min="1363" max="1363" width="5.1640625" bestFit="1" customWidth="1"/>
    <col min="1364" max="1372" width="6.1640625" bestFit="1" customWidth="1"/>
    <col min="1373" max="1373" width="5.1640625" bestFit="1" customWidth="1"/>
    <col min="1374" max="1389" width="6.1640625" bestFit="1" customWidth="1"/>
    <col min="1390" max="1390" width="5.1640625" bestFit="1" customWidth="1"/>
    <col min="1391" max="1398" width="6.1640625" bestFit="1" customWidth="1"/>
    <col min="1399" max="1399" width="3.1640625" bestFit="1" customWidth="1"/>
    <col min="1400" max="1404" width="6.1640625" bestFit="1" customWidth="1"/>
    <col min="1405" max="1405" width="5.1640625" bestFit="1" customWidth="1"/>
    <col min="1406" max="1416" width="6.1640625" bestFit="1" customWidth="1"/>
    <col min="1417" max="1417" width="5.1640625" bestFit="1" customWidth="1"/>
    <col min="1418" max="1420" width="6.1640625" bestFit="1" customWidth="1"/>
    <col min="1421" max="1421" width="5.1640625" bestFit="1" customWidth="1"/>
    <col min="1422" max="1422" width="3.1640625" bestFit="1" customWidth="1"/>
    <col min="1423" max="1426" width="6.1640625" bestFit="1" customWidth="1"/>
    <col min="1427" max="1427" width="5.1640625" bestFit="1" customWidth="1"/>
    <col min="1428" max="1428" width="6.1640625" bestFit="1" customWidth="1"/>
    <col min="1429" max="1429" width="5.1640625" bestFit="1" customWidth="1"/>
    <col min="1430" max="1434" width="6.1640625" bestFit="1" customWidth="1"/>
    <col min="1435" max="1435" width="5.1640625" bestFit="1" customWidth="1"/>
    <col min="1436" max="1441" width="6.1640625" bestFit="1" customWidth="1"/>
    <col min="1442" max="1442" width="5.1640625" bestFit="1" customWidth="1"/>
    <col min="1443" max="1446" width="6.1640625" bestFit="1" customWidth="1"/>
    <col min="1447" max="1447" width="3.1640625" bestFit="1" customWidth="1"/>
    <col min="1448" max="1449" width="6.1640625" bestFit="1" customWidth="1"/>
    <col min="1450" max="1450" width="5.1640625" bestFit="1" customWidth="1"/>
    <col min="1451" max="1482" width="6.1640625" bestFit="1" customWidth="1"/>
    <col min="1483" max="1483" width="5.1640625" bestFit="1" customWidth="1"/>
    <col min="1484" max="1494" width="6.1640625" bestFit="1" customWidth="1"/>
    <col min="1495" max="1495" width="5.1640625" bestFit="1" customWidth="1"/>
    <col min="1496" max="1497" width="6.1640625" bestFit="1" customWidth="1"/>
    <col min="1498" max="1498" width="5.1640625" bestFit="1" customWidth="1"/>
    <col min="1499" max="1505" width="6.1640625" bestFit="1" customWidth="1"/>
    <col min="1506" max="1506" width="5.1640625" bestFit="1" customWidth="1"/>
    <col min="1507" max="1511" width="6.1640625" bestFit="1" customWidth="1"/>
    <col min="1512" max="1512" width="3.1640625" bestFit="1" customWidth="1"/>
    <col min="1513" max="1517" width="6.1640625" bestFit="1" customWidth="1"/>
    <col min="1518" max="1518" width="5.1640625" bestFit="1" customWidth="1"/>
    <col min="1519" max="1521" width="6.1640625" bestFit="1" customWidth="1"/>
    <col min="1522" max="1522" width="5.1640625" bestFit="1" customWidth="1"/>
    <col min="1523" max="1541" width="6.1640625" bestFit="1" customWidth="1"/>
    <col min="1542" max="1542" width="5.1640625" bestFit="1" customWidth="1"/>
    <col min="1543" max="1552" width="6.1640625" bestFit="1" customWidth="1"/>
    <col min="1553" max="1553" width="5.1640625" bestFit="1" customWidth="1"/>
    <col min="1554" max="1570" width="6.1640625" bestFit="1" customWidth="1"/>
    <col min="1571" max="1571" width="3.1640625" bestFit="1" customWidth="1"/>
    <col min="1572" max="1576" width="6.1640625" bestFit="1" customWidth="1"/>
    <col min="1577" max="1577" width="5.1640625" bestFit="1" customWidth="1"/>
    <col min="1578" max="1583" width="6.1640625" bestFit="1" customWidth="1"/>
    <col min="1584" max="1584" width="5.1640625" bestFit="1" customWidth="1"/>
    <col min="1585" max="1586" width="6.1640625" bestFit="1" customWidth="1"/>
    <col min="1587" max="1587" width="5.1640625" bestFit="1" customWidth="1"/>
    <col min="1588" max="1597" width="6.1640625" bestFit="1" customWidth="1"/>
    <col min="1598" max="1598" width="5.1640625" bestFit="1" customWidth="1"/>
    <col min="1599" max="1600" width="6.1640625" bestFit="1" customWidth="1"/>
    <col min="1601" max="1601" width="3.1640625" bestFit="1" customWidth="1"/>
    <col min="1602" max="1607" width="6.1640625" bestFit="1" customWidth="1"/>
    <col min="1608" max="1608" width="5.1640625" bestFit="1" customWidth="1"/>
    <col min="1609" max="1611" width="6.1640625" bestFit="1" customWidth="1"/>
    <col min="1612" max="1612" width="5.1640625" bestFit="1" customWidth="1"/>
    <col min="1613" max="1622" width="6.1640625" bestFit="1" customWidth="1"/>
    <col min="1623" max="1623" width="3.1640625" bestFit="1" customWidth="1"/>
    <col min="1624" max="1624" width="5.1640625" bestFit="1" customWidth="1"/>
    <col min="1625" max="1630" width="6.1640625" bestFit="1" customWidth="1"/>
    <col min="1631" max="1631" width="5.1640625" bestFit="1" customWidth="1"/>
    <col min="1632" max="1634" width="6.1640625" bestFit="1" customWidth="1"/>
    <col min="1635" max="1635" width="5.1640625" bestFit="1" customWidth="1"/>
    <col min="1636" max="1636" width="6.1640625" bestFit="1" customWidth="1"/>
    <col min="1637" max="1637" width="5.1640625" bestFit="1" customWidth="1"/>
    <col min="1638" max="1652" width="6.1640625" bestFit="1" customWidth="1"/>
    <col min="1653" max="1653" width="5.1640625" bestFit="1" customWidth="1"/>
    <col min="1654" max="1671" width="6.1640625" bestFit="1" customWidth="1"/>
    <col min="1672" max="1672" width="3.1640625" bestFit="1" customWidth="1"/>
    <col min="1673" max="1676" width="6.1640625" bestFit="1" customWidth="1"/>
    <col min="1677" max="1677" width="5.1640625" bestFit="1" customWidth="1"/>
    <col min="1678" max="1678" width="6.1640625" bestFit="1" customWidth="1"/>
    <col min="1679" max="1680" width="5.1640625" bestFit="1" customWidth="1"/>
    <col min="1681" max="1687" width="6.1640625" bestFit="1" customWidth="1"/>
    <col min="1688" max="1688" width="3.1640625" bestFit="1" customWidth="1"/>
    <col min="1689" max="1691" width="6.1640625" bestFit="1" customWidth="1"/>
    <col min="1692" max="1692" width="5.1640625" bestFit="1" customWidth="1"/>
    <col min="1693" max="1697" width="6.1640625" bestFit="1" customWidth="1"/>
    <col min="1698" max="1698" width="5.1640625" bestFit="1" customWidth="1"/>
    <col min="1699" max="1699" width="6.1640625" bestFit="1" customWidth="1"/>
    <col min="1700" max="1700" width="5.1640625" bestFit="1" customWidth="1"/>
    <col min="1701" max="1701" width="6.1640625" bestFit="1" customWidth="1"/>
    <col min="1702" max="1702" width="5.1640625" bestFit="1" customWidth="1"/>
    <col min="1703" max="1704" width="6.1640625" bestFit="1" customWidth="1"/>
    <col min="1705" max="1705" width="5.1640625" bestFit="1" customWidth="1"/>
    <col min="1706" max="1710" width="6.1640625" bestFit="1" customWidth="1"/>
    <col min="1711" max="1711" width="3.1640625" bestFit="1" customWidth="1"/>
    <col min="1712" max="1713" width="6.1640625" bestFit="1" customWidth="1"/>
    <col min="1714" max="1714" width="5.1640625" bestFit="1" customWidth="1"/>
    <col min="1715" max="1723" width="6.1640625" bestFit="1" customWidth="1"/>
    <col min="1724" max="1724" width="5.1640625" bestFit="1" customWidth="1"/>
    <col min="1725" max="1726" width="6.1640625" bestFit="1" customWidth="1"/>
    <col min="1727" max="1727" width="3.1640625" bestFit="1" customWidth="1"/>
    <col min="1728" max="1730" width="6.1640625" bestFit="1" customWidth="1"/>
    <col min="1731" max="1731" width="5.1640625" bestFit="1" customWidth="1"/>
    <col min="1732" max="1737" width="6.1640625" bestFit="1" customWidth="1"/>
    <col min="1738" max="1738" width="5.1640625" bestFit="1" customWidth="1"/>
    <col min="1739" max="1748" width="6.1640625" bestFit="1" customWidth="1"/>
    <col min="1749" max="1749" width="5.1640625" bestFit="1" customWidth="1"/>
    <col min="1750" max="1759" width="6.1640625" bestFit="1" customWidth="1"/>
    <col min="1760" max="1760" width="5.1640625" bestFit="1" customWidth="1"/>
    <col min="1761" max="1767" width="6.1640625" bestFit="1" customWidth="1"/>
    <col min="1768" max="1768" width="5.1640625" bestFit="1" customWidth="1"/>
    <col min="1769" max="1782" width="6.1640625" bestFit="1" customWidth="1"/>
    <col min="1783" max="1783" width="5.1640625" bestFit="1" customWidth="1"/>
    <col min="1784" max="1784" width="6.1640625" bestFit="1" customWidth="1"/>
    <col min="1785" max="1785" width="5.1640625" bestFit="1" customWidth="1"/>
    <col min="1786" max="1789" width="6.1640625" bestFit="1" customWidth="1"/>
    <col min="1790" max="1790" width="3.1640625" bestFit="1" customWidth="1"/>
    <col min="1791" max="1794" width="6.1640625" bestFit="1" customWidth="1"/>
    <col min="1795" max="1795" width="5.1640625" bestFit="1" customWidth="1"/>
    <col min="1796" max="1805" width="6.1640625" bestFit="1" customWidth="1"/>
    <col min="1806" max="1806" width="5.1640625" bestFit="1" customWidth="1"/>
    <col min="1807" max="1810" width="6.1640625" bestFit="1" customWidth="1"/>
    <col min="1811" max="1811" width="3.1640625" bestFit="1" customWidth="1"/>
    <col min="1812" max="1815" width="6.1640625" bestFit="1" customWidth="1"/>
    <col min="1816" max="1818" width="5.1640625" bestFit="1" customWidth="1"/>
    <col min="1819" max="1822" width="6.1640625" bestFit="1" customWidth="1"/>
    <col min="1823" max="1823" width="5.1640625" bestFit="1" customWidth="1"/>
    <col min="1824" max="1826" width="6.1640625" bestFit="1" customWidth="1"/>
    <col min="1827" max="1827" width="5.1640625" bestFit="1" customWidth="1"/>
    <col min="1828" max="1828" width="6.1640625" bestFit="1" customWidth="1"/>
    <col min="1829" max="1829" width="5.1640625" bestFit="1" customWidth="1"/>
    <col min="1830" max="1836" width="6.1640625" bestFit="1" customWidth="1"/>
    <col min="1837" max="1837" width="5.1640625" bestFit="1" customWidth="1"/>
    <col min="1838" max="1842" width="6.1640625" bestFit="1" customWidth="1"/>
    <col min="1843" max="1843" width="5.1640625" bestFit="1" customWidth="1"/>
    <col min="1844" max="1848" width="6.1640625" bestFit="1" customWidth="1"/>
    <col min="1849" max="1849" width="3.1640625" bestFit="1" customWidth="1"/>
    <col min="1850" max="1851" width="6.1640625" bestFit="1" customWidth="1"/>
    <col min="1852" max="1852" width="5.1640625" bestFit="1" customWidth="1"/>
    <col min="1853" max="1864" width="6.1640625" bestFit="1" customWidth="1"/>
    <col min="1865" max="1865" width="5.1640625" bestFit="1" customWidth="1"/>
    <col min="1866" max="1875" width="6.1640625" bestFit="1" customWidth="1"/>
    <col min="1876" max="1876" width="5.1640625" bestFit="1" customWidth="1"/>
    <col min="1877" max="1897" width="6.1640625" bestFit="1" customWidth="1"/>
    <col min="1898" max="1898" width="3.1640625" bestFit="1" customWidth="1"/>
    <col min="1899" max="1899" width="6.1640625" bestFit="1" customWidth="1"/>
    <col min="1900" max="1900" width="5.1640625" bestFit="1" customWidth="1"/>
    <col min="1901" max="1903" width="6.1640625" bestFit="1" customWidth="1"/>
    <col min="1904" max="1904" width="5.1640625" bestFit="1" customWidth="1"/>
    <col min="1905" max="1927" width="6.1640625" bestFit="1" customWidth="1"/>
    <col min="1928" max="1928" width="5.1640625" bestFit="1" customWidth="1"/>
    <col min="1929" max="1941" width="6.1640625" bestFit="1" customWidth="1"/>
    <col min="1942" max="1942" width="5.1640625" bestFit="1" customWidth="1"/>
    <col min="1943" max="1953" width="6.1640625" bestFit="1" customWidth="1"/>
    <col min="1954" max="1954" width="5.1640625" bestFit="1" customWidth="1"/>
    <col min="1955" max="1962" width="6.1640625" bestFit="1" customWidth="1"/>
    <col min="1963" max="1963" width="5.1640625" bestFit="1" customWidth="1"/>
    <col min="1964" max="1976" width="6.1640625" bestFit="1" customWidth="1"/>
    <col min="1977" max="1977" width="5.1640625" bestFit="1" customWidth="1"/>
    <col min="1978" max="1984" width="6.1640625" bestFit="1" customWidth="1"/>
    <col min="1985" max="1985" width="3.1640625" bestFit="1" customWidth="1"/>
    <col min="1986" max="2018" width="6.1640625" bestFit="1" customWidth="1"/>
    <col min="2019" max="2019" width="5.1640625" bestFit="1" customWidth="1"/>
    <col min="2020" max="2020" width="6.1640625" bestFit="1" customWidth="1"/>
    <col min="2021" max="2021" width="3.1640625" bestFit="1" customWidth="1"/>
    <col min="2022" max="2043" width="6.1640625" bestFit="1" customWidth="1"/>
    <col min="2044" max="2044" width="5.1640625" bestFit="1" customWidth="1"/>
    <col min="2045" max="2046" width="6.1640625" bestFit="1" customWidth="1"/>
    <col min="2047" max="2047" width="5.1640625" bestFit="1" customWidth="1"/>
    <col min="2048" max="2069" width="6.1640625" bestFit="1" customWidth="1"/>
    <col min="2070" max="2070" width="3.1640625" bestFit="1" customWidth="1"/>
    <col min="2071" max="2081" width="6.1640625" bestFit="1" customWidth="1"/>
    <col min="2082" max="2082" width="5.1640625" bestFit="1" customWidth="1"/>
    <col min="2083" max="2099" width="6.1640625" bestFit="1" customWidth="1"/>
    <col min="2100" max="2100" width="5.1640625" bestFit="1" customWidth="1"/>
    <col min="2101" max="2103" width="6.1640625" bestFit="1" customWidth="1"/>
    <col min="2104" max="2104" width="3.1640625" bestFit="1" customWidth="1"/>
    <col min="2105" max="2116" width="6.1640625" bestFit="1" customWidth="1"/>
    <col min="2117" max="2117" width="5.1640625" bestFit="1" customWidth="1"/>
    <col min="2118" max="2119" width="6.1640625" bestFit="1" customWidth="1"/>
    <col min="2120" max="2120" width="5.1640625" bestFit="1" customWidth="1"/>
    <col min="2121" max="2128" width="6.1640625" bestFit="1" customWidth="1"/>
    <col min="2129" max="2129" width="3.1640625" bestFit="1" customWidth="1"/>
    <col min="2130" max="2130" width="5.1640625" bestFit="1" customWidth="1"/>
    <col min="2131" max="2133" width="6.1640625" bestFit="1" customWidth="1"/>
    <col min="2134" max="2134" width="5.1640625" bestFit="1" customWidth="1"/>
    <col min="2135" max="2146" width="6.1640625" bestFit="1" customWidth="1"/>
    <col min="2147" max="2147" width="5.1640625" bestFit="1" customWidth="1"/>
    <col min="2148" max="2151" width="6.1640625" bestFit="1" customWidth="1"/>
    <col min="2152" max="2152" width="5.1640625" bestFit="1" customWidth="1"/>
    <col min="2153" max="2162" width="6.1640625" bestFit="1" customWidth="1"/>
    <col min="2163" max="2163" width="5.1640625" bestFit="1" customWidth="1"/>
    <col min="2164" max="2185" width="6.1640625" bestFit="1" customWidth="1"/>
    <col min="2186" max="2186" width="5.1640625" bestFit="1" customWidth="1"/>
    <col min="2187" max="2187" width="6.1640625" bestFit="1" customWidth="1"/>
    <col min="2188" max="2188" width="5.1640625" bestFit="1" customWidth="1"/>
    <col min="2189" max="2201" width="6.1640625" bestFit="1" customWidth="1"/>
    <col min="2202" max="2202" width="5.1640625" bestFit="1" customWidth="1"/>
    <col min="2203" max="2222" width="6.1640625" bestFit="1" customWidth="1"/>
    <col min="2223" max="2223" width="5.1640625" bestFit="1" customWidth="1"/>
    <col min="2224" max="2237" width="6.1640625" bestFit="1" customWidth="1"/>
    <col min="2238" max="2238" width="5.1640625" bestFit="1" customWidth="1"/>
    <col min="2239" max="2241" width="6.1640625" bestFit="1" customWidth="1"/>
    <col min="2242" max="2242" width="5.1640625" bestFit="1" customWidth="1"/>
    <col min="2243" max="2255" width="6.1640625" bestFit="1" customWidth="1"/>
    <col min="2256" max="2256" width="5.1640625" bestFit="1" customWidth="1"/>
    <col min="2257" max="2262" width="6.1640625" bestFit="1" customWidth="1"/>
    <col min="2263" max="2263" width="5.1640625" bestFit="1" customWidth="1"/>
    <col min="2264" max="2265" width="6.1640625" bestFit="1" customWidth="1"/>
    <col min="2266" max="2266" width="5.1640625" bestFit="1" customWidth="1"/>
    <col min="2267" max="2273" width="6.1640625" bestFit="1" customWidth="1"/>
    <col min="2274" max="2274" width="5.1640625" bestFit="1" customWidth="1"/>
    <col min="2275" max="2276" width="6.1640625" bestFit="1" customWidth="1"/>
    <col min="2277" max="2277" width="3.1640625" bestFit="1" customWidth="1"/>
    <col min="2278" max="2278" width="5.1640625" bestFit="1" customWidth="1"/>
    <col min="2279" max="2279" width="6.1640625" bestFit="1" customWidth="1"/>
    <col min="2280" max="2280" width="5.1640625" bestFit="1" customWidth="1"/>
    <col min="2281" max="2282" width="6.1640625" bestFit="1" customWidth="1"/>
    <col min="2283" max="2283" width="5.1640625" bestFit="1" customWidth="1"/>
    <col min="2284" max="2291" width="6.1640625" bestFit="1" customWidth="1"/>
    <col min="2292" max="2292" width="3.1640625" bestFit="1" customWidth="1"/>
    <col min="2293" max="2295" width="6.1640625" bestFit="1" customWidth="1"/>
    <col min="2296" max="2296" width="5.1640625" bestFit="1" customWidth="1"/>
    <col min="2297" max="2305" width="6.1640625" bestFit="1" customWidth="1"/>
    <col min="2306" max="2306" width="5.1640625" bestFit="1" customWidth="1"/>
    <col min="2307" max="2312" width="6.1640625" bestFit="1" customWidth="1"/>
    <col min="2313" max="2313" width="5.1640625" bestFit="1" customWidth="1"/>
    <col min="2314" max="2319" width="6.1640625" bestFit="1" customWidth="1"/>
    <col min="2320" max="2320" width="5.1640625" bestFit="1" customWidth="1"/>
    <col min="2321" max="2322" width="6.1640625" bestFit="1" customWidth="1"/>
    <col min="2323" max="2323" width="5.1640625" bestFit="1" customWidth="1"/>
    <col min="2324" max="2329" width="6.1640625" bestFit="1" customWidth="1"/>
    <col min="2330" max="2330" width="5.1640625" bestFit="1" customWidth="1"/>
    <col min="2331" max="2335" width="6.1640625" bestFit="1" customWidth="1"/>
    <col min="2336" max="2336" width="5.1640625" bestFit="1" customWidth="1"/>
    <col min="2337" max="2342" width="6.1640625" bestFit="1" customWidth="1"/>
    <col min="2343" max="2343" width="5.1640625" bestFit="1" customWidth="1"/>
    <col min="2344" max="2353" width="6.1640625" bestFit="1" customWidth="1"/>
    <col min="2354" max="2355" width="5.1640625" bestFit="1" customWidth="1"/>
    <col min="2356" max="2360" width="6.1640625" bestFit="1" customWidth="1"/>
    <col min="2361" max="2361" width="3.1640625" bestFit="1" customWidth="1"/>
    <col min="2362" max="2363" width="6.1640625" bestFit="1" customWidth="1"/>
    <col min="2364" max="2364" width="5.1640625" bestFit="1" customWidth="1"/>
    <col min="2365" max="2366" width="6.1640625" bestFit="1" customWidth="1"/>
    <col min="2367" max="2367" width="5.1640625" bestFit="1" customWidth="1"/>
    <col min="2368" max="2370" width="6.1640625" bestFit="1" customWidth="1"/>
    <col min="2371" max="2371" width="5.1640625" bestFit="1" customWidth="1"/>
    <col min="2372" max="2374" width="6.1640625" bestFit="1" customWidth="1"/>
    <col min="2375" max="2375" width="5.1640625" bestFit="1" customWidth="1"/>
    <col min="2376" max="2382" width="6.1640625" bestFit="1" customWidth="1"/>
    <col min="2383" max="2383" width="3.1640625" bestFit="1" customWidth="1"/>
    <col min="2384" max="2387" width="6.1640625" bestFit="1" customWidth="1"/>
    <col min="2388" max="2388" width="5.1640625" bestFit="1" customWidth="1"/>
    <col min="2389" max="2393" width="6.1640625" bestFit="1" customWidth="1"/>
    <col min="2394" max="2394" width="4.1640625" bestFit="1" customWidth="1"/>
    <col min="2395" max="2400" width="7.1640625" bestFit="1" customWidth="1"/>
    <col min="2401" max="2401" width="6.1640625" bestFit="1" customWidth="1"/>
    <col min="2402" max="2407" width="7.1640625" bestFit="1" customWidth="1"/>
    <col min="2408" max="2408" width="6.1640625" bestFit="1" customWidth="1"/>
    <col min="2409" max="2411" width="7.1640625" bestFit="1" customWidth="1"/>
    <col min="2412" max="2412" width="6.1640625" bestFit="1" customWidth="1"/>
    <col min="2413" max="2419" width="7.1640625" bestFit="1" customWidth="1"/>
    <col min="2420" max="2420" width="4.1640625" bestFit="1" customWidth="1"/>
    <col min="2421" max="2427" width="7.1640625" bestFit="1" customWidth="1"/>
    <col min="2428" max="2428" width="6.1640625" bestFit="1" customWidth="1"/>
    <col min="2429" max="2432" width="7.1640625" bestFit="1" customWidth="1"/>
    <col min="2433" max="2433" width="4.1640625" bestFit="1" customWidth="1"/>
    <col min="2434" max="2440" width="7.1640625" bestFit="1" customWidth="1"/>
    <col min="2441" max="2441" width="6.1640625" bestFit="1" customWidth="1"/>
    <col min="2442" max="2442" width="7.1640625" bestFit="1" customWidth="1"/>
    <col min="2443" max="2443" width="6.1640625" bestFit="1" customWidth="1"/>
    <col min="2444" max="2446" width="7.1640625" bestFit="1" customWidth="1"/>
    <col min="2447" max="2447" width="6.1640625" bestFit="1" customWidth="1"/>
    <col min="2448" max="2449" width="7.1640625" bestFit="1" customWidth="1"/>
    <col min="2450" max="2450" width="4.1640625" bestFit="1" customWidth="1"/>
    <col min="2451" max="2452" width="7.1640625" bestFit="1" customWidth="1"/>
    <col min="2453" max="2453" width="6.1640625" bestFit="1" customWidth="1"/>
    <col min="2454" max="2460" width="7.1640625" bestFit="1" customWidth="1"/>
    <col min="2461" max="2461" width="4.1640625" bestFit="1" customWidth="1"/>
    <col min="2462" max="2490" width="7.1640625" bestFit="1" customWidth="1"/>
    <col min="2491" max="2491" width="6.1640625" bestFit="1" customWidth="1"/>
    <col min="2492" max="2498" width="7.1640625" bestFit="1" customWidth="1"/>
    <col min="2499" max="2499" width="6.1640625" bestFit="1" customWidth="1"/>
    <col min="2500" max="2514" width="7.1640625" bestFit="1" customWidth="1"/>
    <col min="2515" max="2515" width="4.1640625" bestFit="1" customWidth="1"/>
    <col min="2516" max="2526" width="7.1640625" bestFit="1" customWidth="1"/>
    <col min="2527" max="2527" width="4.1640625" bestFit="1" customWidth="1"/>
    <col min="2528" max="2537" width="7.1640625" bestFit="1" customWidth="1"/>
    <col min="2538" max="2538" width="6.1640625" bestFit="1" customWidth="1"/>
    <col min="2539" max="2545" width="7.1640625" bestFit="1" customWidth="1"/>
    <col min="2546" max="2546" width="6.1640625" bestFit="1" customWidth="1"/>
    <col min="2547" max="2549" width="7.1640625" bestFit="1" customWidth="1"/>
    <col min="2550" max="2550" width="6.1640625" bestFit="1" customWidth="1"/>
    <col min="2551" max="2563" width="7.1640625" bestFit="1" customWidth="1"/>
    <col min="2564" max="2564" width="4.1640625" bestFit="1" customWidth="1"/>
    <col min="2565" max="2566" width="7.1640625" bestFit="1" customWidth="1"/>
    <col min="2567" max="2567" width="6.1640625" bestFit="1" customWidth="1"/>
    <col min="2568" max="2574" width="7.1640625" bestFit="1" customWidth="1"/>
    <col min="2575" max="2575" width="4.1640625" bestFit="1" customWidth="1"/>
    <col min="2576" max="2630" width="7.1640625" bestFit="1" customWidth="1"/>
    <col min="2631" max="2631" width="4.1640625" bestFit="1" customWidth="1"/>
    <col min="2632" max="2636" width="7.1640625" bestFit="1" customWidth="1"/>
    <col min="2637" max="2637" width="6.1640625" bestFit="1" customWidth="1"/>
    <col min="2638" max="2645" width="7.1640625" bestFit="1" customWidth="1"/>
    <col min="2646" max="2646" width="6.1640625" bestFit="1" customWidth="1"/>
    <col min="2647" max="2650" width="7.1640625" bestFit="1" customWidth="1"/>
    <col min="2651" max="2651" width="4.1640625" bestFit="1" customWidth="1"/>
    <col min="2652" max="2652" width="6.1640625" bestFit="1" customWidth="1"/>
    <col min="2653" max="2660" width="7.1640625" bestFit="1" customWidth="1"/>
    <col min="2661" max="2661" width="4.1640625" bestFit="1" customWidth="1"/>
    <col min="2662" max="2662" width="6.1640625" bestFit="1" customWidth="1"/>
    <col min="2663" max="2670" width="7.1640625" bestFit="1" customWidth="1"/>
    <col min="2671" max="2671" width="4.1640625" bestFit="1" customWidth="1"/>
    <col min="2672" max="2694" width="7.1640625" bestFit="1" customWidth="1"/>
    <col min="2695" max="2695" width="4.1640625" bestFit="1" customWidth="1"/>
    <col min="2696" max="2697" width="7.1640625" bestFit="1" customWidth="1"/>
    <col min="2698" max="2698" width="6.1640625" bestFit="1" customWidth="1"/>
    <col min="2699" max="2702" width="7.1640625" bestFit="1" customWidth="1"/>
    <col min="2703" max="2703" width="6.1640625" bestFit="1" customWidth="1"/>
    <col min="2704" max="2715" width="7.1640625" bestFit="1" customWidth="1"/>
    <col min="2716" max="2716" width="4.1640625" bestFit="1" customWidth="1"/>
    <col min="2717" max="2734" width="7.1640625" bestFit="1" customWidth="1"/>
    <col min="2735" max="2735" width="6.1640625" bestFit="1" customWidth="1"/>
    <col min="2736" max="2736" width="7.1640625" bestFit="1" customWidth="1"/>
    <col min="2737" max="2737" width="6.1640625" bestFit="1" customWidth="1"/>
    <col min="2738" max="2745" width="7.1640625" bestFit="1" customWidth="1"/>
    <col min="2746" max="2746" width="6.1640625" bestFit="1" customWidth="1"/>
    <col min="2747" max="2756" width="7.1640625" bestFit="1" customWidth="1"/>
    <col min="2757" max="2757" width="6.1640625" bestFit="1" customWidth="1"/>
    <col min="2758" max="2762" width="7.1640625" bestFit="1" customWidth="1"/>
    <col min="2763" max="2763" width="6.1640625" bestFit="1" customWidth="1"/>
    <col min="2764" max="2766" width="7.1640625" bestFit="1" customWidth="1"/>
    <col min="2767" max="2767" width="4.1640625" bestFit="1" customWidth="1"/>
    <col min="2768" max="2769" width="7.1640625" bestFit="1" customWidth="1"/>
    <col min="2770" max="2770" width="6.1640625" bestFit="1" customWidth="1"/>
    <col min="2771" max="2774" width="7.1640625" bestFit="1" customWidth="1"/>
    <col min="2775" max="2775" width="6.1640625" bestFit="1" customWidth="1"/>
    <col min="2776" max="2787" width="7.1640625" bestFit="1" customWidth="1"/>
    <col min="2788" max="2788" width="6.1640625" bestFit="1" customWidth="1"/>
    <col min="2789" max="2794" width="7.1640625" bestFit="1" customWidth="1"/>
    <col min="2795" max="2795" width="6.1640625" bestFit="1" customWidth="1"/>
    <col min="2796" max="2805" width="7.1640625" bestFit="1" customWidth="1"/>
    <col min="2806" max="2806" width="6.1640625" bestFit="1" customWidth="1"/>
    <col min="2807" max="2819" width="7.1640625" bestFit="1" customWidth="1"/>
    <col min="2820" max="2820" width="6.1640625" bestFit="1" customWidth="1"/>
    <col min="2821" max="2828" width="7.1640625" bestFit="1" customWidth="1"/>
    <col min="2829" max="2829" width="6.1640625" bestFit="1" customWidth="1"/>
    <col min="2830" max="2833" width="7.1640625" bestFit="1" customWidth="1"/>
    <col min="2834" max="2834" width="4.1640625" bestFit="1" customWidth="1"/>
    <col min="2835" max="2835" width="6.1640625" bestFit="1" customWidth="1"/>
    <col min="2836" max="2850" width="7.1640625" bestFit="1" customWidth="1"/>
    <col min="2851" max="2851" width="6.1640625" bestFit="1" customWidth="1"/>
    <col min="2852" max="2861" width="7.1640625" bestFit="1" customWidth="1"/>
    <col min="2862" max="2862" width="6.1640625" bestFit="1" customWidth="1"/>
    <col min="2863" max="2874" width="7.1640625" bestFit="1" customWidth="1"/>
    <col min="2875" max="2875" width="4.1640625" bestFit="1" customWidth="1"/>
    <col min="2876" max="2887" width="7.1640625" bestFit="1" customWidth="1"/>
    <col min="2888" max="2888" width="4.1640625" bestFit="1" customWidth="1"/>
    <col min="2889" max="2906" width="7.1640625" bestFit="1" customWidth="1"/>
    <col min="2907" max="2907" width="6.1640625" bestFit="1" customWidth="1"/>
    <col min="2908" max="2908" width="7.1640625" bestFit="1" customWidth="1"/>
    <col min="2909" max="2909" width="4.1640625" bestFit="1" customWidth="1"/>
    <col min="2910" max="2914" width="7.1640625" bestFit="1" customWidth="1"/>
    <col min="2915" max="2916" width="6.1640625" bestFit="1" customWidth="1"/>
    <col min="2917" max="2949" width="7.1640625" bestFit="1" customWidth="1"/>
    <col min="2950" max="2950" width="4.1640625" bestFit="1" customWidth="1"/>
    <col min="2951" max="2954" width="7.1640625" bestFit="1" customWidth="1"/>
    <col min="2955" max="2955" width="4.1640625" bestFit="1" customWidth="1"/>
    <col min="2956" max="2960" width="7.1640625" bestFit="1" customWidth="1"/>
    <col min="2961" max="2961" width="6.1640625" bestFit="1" customWidth="1"/>
    <col min="2962" max="2963" width="7.1640625" bestFit="1" customWidth="1"/>
    <col min="2964" max="2964" width="5.1640625" bestFit="1" customWidth="1"/>
    <col min="2965" max="2966" width="8.1640625" bestFit="1" customWidth="1"/>
    <col min="2967" max="2967" width="5.1640625" bestFit="1" customWidth="1"/>
    <col min="2968" max="2968" width="8.1640625" bestFit="1" customWidth="1"/>
    <col min="2969" max="2969" width="14.4140625" bestFit="1" customWidth="1"/>
    <col min="2970" max="2970" width="10.9140625" bestFit="1" customWidth="1"/>
  </cols>
  <sheetData>
    <row r="2" spans="1:6" x14ac:dyDescent="0.3">
      <c r="A2" s="12" t="s">
        <v>8222</v>
      </c>
      <c r="B2" t="s">
        <v>8362</v>
      </c>
    </row>
    <row r="4" spans="1:6" x14ac:dyDescent="0.3">
      <c r="A4" s="12" t="s">
        <v>8361</v>
      </c>
      <c r="B4" s="12" t="s">
        <v>8360</v>
      </c>
    </row>
    <row r="5" spans="1:6" x14ac:dyDescent="0.3">
      <c r="A5" s="12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3" t="s">
        <v>8308</v>
      </c>
      <c r="B6" s="14">
        <v>40</v>
      </c>
      <c r="C6" s="14">
        <v>180</v>
      </c>
      <c r="D6" s="14"/>
      <c r="E6" s="14">
        <v>300</v>
      </c>
      <c r="F6" s="14">
        <v>520</v>
      </c>
    </row>
    <row r="7" spans="1:6" x14ac:dyDescent="0.3">
      <c r="A7" s="13" t="s">
        <v>8334</v>
      </c>
      <c r="B7" s="14">
        <v>20</v>
      </c>
      <c r="C7" s="14">
        <v>140</v>
      </c>
      <c r="D7" s="14">
        <v>6</v>
      </c>
      <c r="E7" s="14">
        <v>34</v>
      </c>
      <c r="F7" s="14">
        <v>200</v>
      </c>
    </row>
    <row r="8" spans="1:6" x14ac:dyDescent="0.3">
      <c r="A8" s="13" t="s">
        <v>8331</v>
      </c>
      <c r="B8" s="14"/>
      <c r="C8" s="14">
        <v>140</v>
      </c>
      <c r="D8" s="14"/>
      <c r="E8" s="14">
        <v>80</v>
      </c>
      <c r="F8" s="14">
        <v>220</v>
      </c>
    </row>
    <row r="9" spans="1:6" x14ac:dyDescent="0.3">
      <c r="A9" s="13" t="s">
        <v>8329</v>
      </c>
      <c r="B9" s="14">
        <v>24</v>
      </c>
      <c r="C9" s="14"/>
      <c r="D9" s="14"/>
      <c r="E9" s="14"/>
      <c r="F9" s="14">
        <v>24</v>
      </c>
    </row>
    <row r="10" spans="1:6" x14ac:dyDescent="0.3">
      <c r="A10" s="13" t="s">
        <v>8323</v>
      </c>
      <c r="B10" s="14">
        <v>20</v>
      </c>
      <c r="C10" s="14">
        <v>120</v>
      </c>
      <c r="D10" s="14">
        <v>20</v>
      </c>
      <c r="E10" s="14">
        <v>540</v>
      </c>
      <c r="F10" s="14">
        <v>700</v>
      </c>
    </row>
    <row r="11" spans="1:6" x14ac:dyDescent="0.3">
      <c r="A11" s="13" t="s">
        <v>8336</v>
      </c>
      <c r="B11" s="14"/>
      <c r="C11" s="14">
        <v>117</v>
      </c>
      <c r="D11" s="14"/>
      <c r="E11" s="14">
        <v>103</v>
      </c>
      <c r="F11" s="14">
        <v>220</v>
      </c>
    </row>
    <row r="12" spans="1:6" x14ac:dyDescent="0.3">
      <c r="A12" s="13" t="s">
        <v>8320</v>
      </c>
      <c r="B12" s="14">
        <v>30</v>
      </c>
      <c r="C12" s="14">
        <v>127</v>
      </c>
      <c r="D12" s="14"/>
      <c r="E12" s="14">
        <v>80</v>
      </c>
      <c r="F12" s="14">
        <v>237</v>
      </c>
    </row>
    <row r="13" spans="1:6" x14ac:dyDescent="0.3">
      <c r="A13" s="13" t="s">
        <v>8317</v>
      </c>
      <c r="B13" s="14">
        <v>178</v>
      </c>
      <c r="C13" s="14">
        <v>213</v>
      </c>
      <c r="D13" s="14"/>
      <c r="E13" s="14">
        <v>209</v>
      </c>
      <c r="F13" s="14">
        <v>600</v>
      </c>
    </row>
    <row r="14" spans="1:6" x14ac:dyDescent="0.3">
      <c r="A14" s="13" t="s">
        <v>8315</v>
      </c>
      <c r="B14" s="14">
        <v>37</v>
      </c>
      <c r="C14" s="14">
        <v>493</v>
      </c>
      <c r="D14" s="14">
        <v>24</v>
      </c>
      <c r="E14" s="14">
        <v>839</v>
      </c>
      <c r="F14" s="14">
        <v>1393</v>
      </c>
    </row>
    <row r="15" spans="1:6" x14ac:dyDescent="0.3">
      <c r="A15" s="13" t="s">
        <v>8359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</row>
  </sheetData>
  <phoneticPr fontId="2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99501-B597-4FC1-A342-6A718FF51CE6}">
  <dimension ref="A1:F19"/>
  <sheetViews>
    <sheetView zoomScale="130" zoomScaleNormal="130" workbookViewId="0">
      <selection activeCell="M49" sqref="M49"/>
    </sheetView>
  </sheetViews>
  <sheetFormatPr defaultRowHeight="14" x14ac:dyDescent="0.3"/>
  <cols>
    <col min="1" max="1" width="23.08203125" bestFit="1" customWidth="1"/>
    <col min="2" max="2" width="15.6640625" bestFit="1" customWidth="1"/>
    <col min="3" max="3" width="5.83203125" bestFit="1" customWidth="1"/>
    <col min="4" max="4" width="4.08203125" bestFit="1" customWidth="1"/>
    <col min="5" max="5" width="9.4140625" bestFit="1" customWidth="1"/>
    <col min="6" max="6" width="10.9140625" bestFit="1" customWidth="1"/>
  </cols>
  <sheetData>
    <row r="1" spans="1:6" x14ac:dyDescent="0.3">
      <c r="A1" s="12" t="s">
        <v>8305</v>
      </c>
      <c r="B1" t="s">
        <v>8362</v>
      </c>
    </row>
    <row r="2" spans="1:6" x14ac:dyDescent="0.3">
      <c r="A2" s="12" t="s">
        <v>8378</v>
      </c>
      <c r="B2" t="s">
        <v>8362</v>
      </c>
    </row>
    <row r="3" spans="1:6" x14ac:dyDescent="0.3">
      <c r="A3" s="12" t="s">
        <v>8379</v>
      </c>
      <c r="B3" t="s">
        <v>8362</v>
      </c>
    </row>
    <row r="5" spans="1:6" x14ac:dyDescent="0.3">
      <c r="A5" s="12" t="s">
        <v>8361</v>
      </c>
      <c r="B5" s="12" t="s">
        <v>8360</v>
      </c>
    </row>
    <row r="6" spans="1:6" x14ac:dyDescent="0.3">
      <c r="A6" s="12" t="s">
        <v>8358</v>
      </c>
      <c r="B6" t="s">
        <v>8219</v>
      </c>
      <c r="C6" t="s">
        <v>8220</v>
      </c>
      <c r="D6" t="s">
        <v>8221</v>
      </c>
      <c r="E6" t="s">
        <v>8218</v>
      </c>
      <c r="F6" t="s">
        <v>8359</v>
      </c>
    </row>
    <row r="7" spans="1:6" x14ac:dyDescent="0.3">
      <c r="A7" s="17" t="s">
        <v>8372</v>
      </c>
      <c r="B7" s="14">
        <v>34</v>
      </c>
      <c r="C7" s="14">
        <v>149</v>
      </c>
      <c r="D7" s="14">
        <v>2</v>
      </c>
      <c r="E7" s="14">
        <v>182</v>
      </c>
      <c r="F7" s="14">
        <v>367</v>
      </c>
    </row>
    <row r="8" spans="1:6" x14ac:dyDescent="0.3">
      <c r="A8" s="17" t="s">
        <v>8373</v>
      </c>
      <c r="B8" s="14">
        <v>27</v>
      </c>
      <c r="C8" s="14">
        <v>106</v>
      </c>
      <c r="D8" s="14">
        <v>18</v>
      </c>
      <c r="E8" s="14">
        <v>202</v>
      </c>
      <c r="F8" s="14">
        <v>353</v>
      </c>
    </row>
    <row r="9" spans="1:6" x14ac:dyDescent="0.3">
      <c r="A9" s="17" t="s">
        <v>8374</v>
      </c>
      <c r="B9" s="14">
        <v>28</v>
      </c>
      <c r="C9" s="14">
        <v>108</v>
      </c>
      <c r="D9" s="14">
        <v>30</v>
      </c>
      <c r="E9" s="14">
        <v>180</v>
      </c>
      <c r="F9" s="14">
        <v>346</v>
      </c>
    </row>
    <row r="10" spans="1:6" x14ac:dyDescent="0.3">
      <c r="A10" s="17" t="s">
        <v>8375</v>
      </c>
      <c r="B10" s="14">
        <v>27</v>
      </c>
      <c r="C10" s="14">
        <v>102</v>
      </c>
      <c r="D10" s="14"/>
      <c r="E10" s="14">
        <v>192</v>
      </c>
      <c r="F10" s="14">
        <v>321</v>
      </c>
    </row>
    <row r="11" spans="1:6" x14ac:dyDescent="0.3">
      <c r="A11" s="17" t="s">
        <v>8366</v>
      </c>
      <c r="B11" s="14">
        <v>26</v>
      </c>
      <c r="C11" s="14">
        <v>126</v>
      </c>
      <c r="D11" s="14"/>
      <c r="E11" s="14">
        <v>234</v>
      </c>
      <c r="F11" s="14">
        <v>386</v>
      </c>
    </row>
    <row r="12" spans="1:6" x14ac:dyDescent="0.3">
      <c r="A12" s="17" t="s">
        <v>8376</v>
      </c>
      <c r="B12" s="14">
        <v>27</v>
      </c>
      <c r="C12" s="14">
        <v>147</v>
      </c>
      <c r="D12" s="14"/>
      <c r="E12" s="14">
        <v>211</v>
      </c>
      <c r="F12" s="14">
        <v>385</v>
      </c>
    </row>
    <row r="13" spans="1:6" x14ac:dyDescent="0.3">
      <c r="A13" s="17" t="s">
        <v>8367</v>
      </c>
      <c r="B13" s="14">
        <v>43</v>
      </c>
      <c r="C13" s="14">
        <v>150</v>
      </c>
      <c r="D13" s="14"/>
      <c r="E13" s="14">
        <v>194</v>
      </c>
      <c r="F13" s="14">
        <v>387</v>
      </c>
    </row>
    <row r="14" spans="1:6" x14ac:dyDescent="0.3">
      <c r="A14" s="17" t="s">
        <v>8368</v>
      </c>
      <c r="B14" s="14">
        <v>33</v>
      </c>
      <c r="C14" s="14">
        <v>134</v>
      </c>
      <c r="D14" s="14"/>
      <c r="E14" s="14">
        <v>166</v>
      </c>
      <c r="F14" s="14">
        <v>333</v>
      </c>
    </row>
    <row r="15" spans="1:6" x14ac:dyDescent="0.3">
      <c r="A15" s="17" t="s">
        <v>8369</v>
      </c>
      <c r="B15" s="14">
        <v>24</v>
      </c>
      <c r="C15" s="14">
        <v>127</v>
      </c>
      <c r="D15" s="14"/>
      <c r="E15" s="14">
        <v>147</v>
      </c>
      <c r="F15" s="14">
        <v>298</v>
      </c>
    </row>
    <row r="16" spans="1:6" x14ac:dyDescent="0.3">
      <c r="A16" s="17" t="s">
        <v>8370</v>
      </c>
      <c r="B16" s="14">
        <v>20</v>
      </c>
      <c r="C16" s="14">
        <v>149</v>
      </c>
      <c r="D16" s="14"/>
      <c r="E16" s="14">
        <v>183</v>
      </c>
      <c r="F16" s="14">
        <v>352</v>
      </c>
    </row>
    <row r="17" spans="1:6" x14ac:dyDescent="0.3">
      <c r="A17" s="17" t="s">
        <v>8371</v>
      </c>
      <c r="B17" s="14">
        <v>37</v>
      </c>
      <c r="C17" s="14">
        <v>114</v>
      </c>
      <c r="D17" s="14"/>
      <c r="E17" s="14">
        <v>183</v>
      </c>
      <c r="F17" s="14">
        <v>334</v>
      </c>
    </row>
    <row r="18" spans="1:6" x14ac:dyDescent="0.3">
      <c r="A18" s="17" t="s">
        <v>8377</v>
      </c>
      <c r="B18" s="14">
        <v>23</v>
      </c>
      <c r="C18" s="14">
        <v>118</v>
      </c>
      <c r="D18" s="14"/>
      <c r="E18" s="14">
        <v>111</v>
      </c>
      <c r="F18" s="14">
        <v>252</v>
      </c>
    </row>
    <row r="19" spans="1:6" x14ac:dyDescent="0.3">
      <c r="A19" s="17" t="s">
        <v>8359</v>
      </c>
      <c r="B19" s="14">
        <v>349</v>
      </c>
      <c r="C19" s="14">
        <v>1530</v>
      </c>
      <c r="D19" s="14">
        <v>50</v>
      </c>
      <c r="E19" s="14">
        <v>2185</v>
      </c>
      <c r="F19" s="14">
        <v>4114</v>
      </c>
    </row>
  </sheetData>
  <phoneticPr fontId="2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85009-D26F-45BA-982C-F5F10C55A6C1}">
  <dimension ref="A1:E18"/>
  <sheetViews>
    <sheetView zoomScale="115" zoomScaleNormal="115" workbookViewId="0">
      <selection activeCell="L22" sqref="L22"/>
    </sheetView>
  </sheetViews>
  <sheetFormatPr defaultRowHeight="14" x14ac:dyDescent="0.3"/>
  <cols>
    <col min="1" max="1" width="23.08203125" bestFit="1" customWidth="1"/>
    <col min="2" max="2" width="15.6640625" bestFit="1" customWidth="1"/>
    <col min="3" max="3" width="5.83203125" bestFit="1" customWidth="1"/>
    <col min="4" max="4" width="9.58203125" bestFit="1" customWidth="1"/>
    <col min="5" max="6" width="11" bestFit="1" customWidth="1"/>
  </cols>
  <sheetData>
    <row r="1" spans="1:5" x14ac:dyDescent="0.3">
      <c r="A1" s="12" t="s">
        <v>8378</v>
      </c>
      <c r="B1" t="s" vm="1">
        <v>8404</v>
      </c>
    </row>
    <row r="2" spans="1:5" x14ac:dyDescent="0.3">
      <c r="A2" s="12" t="s">
        <v>8305</v>
      </c>
      <c r="B2" t="s" vm="2">
        <v>8417</v>
      </c>
    </row>
    <row r="4" spans="1:5" x14ac:dyDescent="0.3">
      <c r="A4" s="12" t="s">
        <v>8361</v>
      </c>
      <c r="B4" s="12" t="s">
        <v>8360</v>
      </c>
    </row>
    <row r="5" spans="1:5" x14ac:dyDescent="0.3">
      <c r="A5" s="12" t="s">
        <v>8358</v>
      </c>
      <c r="B5" t="s">
        <v>8219</v>
      </c>
      <c r="C5" t="s">
        <v>8220</v>
      </c>
      <c r="D5" t="s">
        <v>8218</v>
      </c>
      <c r="E5" t="s">
        <v>8359</v>
      </c>
    </row>
    <row r="6" spans="1:5" x14ac:dyDescent="0.3">
      <c r="A6" s="13" t="s">
        <v>8411</v>
      </c>
      <c r="B6" s="14">
        <v>7</v>
      </c>
      <c r="C6" s="14">
        <v>33</v>
      </c>
      <c r="D6" s="14">
        <v>56</v>
      </c>
      <c r="E6" s="14">
        <v>96</v>
      </c>
    </row>
    <row r="7" spans="1:5" x14ac:dyDescent="0.3">
      <c r="A7" s="13" t="s">
        <v>8412</v>
      </c>
      <c r="B7" s="14">
        <v>3</v>
      </c>
      <c r="C7" s="14">
        <v>39</v>
      </c>
      <c r="D7" s="14">
        <v>71</v>
      </c>
      <c r="E7" s="14">
        <v>113</v>
      </c>
    </row>
    <row r="8" spans="1:5" x14ac:dyDescent="0.3">
      <c r="A8" s="13" t="s">
        <v>8413</v>
      </c>
      <c r="B8" s="14">
        <v>3</v>
      </c>
      <c r="C8" s="14">
        <v>33</v>
      </c>
      <c r="D8" s="14">
        <v>56</v>
      </c>
      <c r="E8" s="14">
        <v>92</v>
      </c>
    </row>
    <row r="9" spans="1:5" x14ac:dyDescent="0.3">
      <c r="A9" s="13" t="s">
        <v>8414</v>
      </c>
      <c r="B9" s="14">
        <v>2</v>
      </c>
      <c r="C9" s="14">
        <v>40</v>
      </c>
      <c r="D9" s="14">
        <v>71</v>
      </c>
      <c r="E9" s="14">
        <v>113</v>
      </c>
    </row>
    <row r="10" spans="1:5" x14ac:dyDescent="0.3">
      <c r="A10" s="13" t="s">
        <v>8405</v>
      </c>
      <c r="B10" s="14">
        <v>3</v>
      </c>
      <c r="C10" s="14">
        <v>52</v>
      </c>
      <c r="D10" s="14">
        <v>111</v>
      </c>
      <c r="E10" s="14">
        <v>166</v>
      </c>
    </row>
    <row r="11" spans="1:5" x14ac:dyDescent="0.3">
      <c r="A11" s="13" t="s">
        <v>8415</v>
      </c>
      <c r="B11" s="14">
        <v>4</v>
      </c>
      <c r="C11" s="14">
        <v>49</v>
      </c>
      <c r="D11" s="14">
        <v>100</v>
      </c>
      <c r="E11" s="14">
        <v>153</v>
      </c>
    </row>
    <row r="12" spans="1:5" x14ac:dyDescent="0.3">
      <c r="A12" s="13" t="s">
        <v>8406</v>
      </c>
      <c r="B12" s="14">
        <v>1</v>
      </c>
      <c r="C12" s="14">
        <v>50</v>
      </c>
      <c r="D12" s="14">
        <v>87</v>
      </c>
      <c r="E12" s="14">
        <v>138</v>
      </c>
    </row>
    <row r="13" spans="1:5" x14ac:dyDescent="0.3">
      <c r="A13" s="13" t="s">
        <v>8407</v>
      </c>
      <c r="B13" s="14">
        <v>4</v>
      </c>
      <c r="C13" s="14">
        <v>47</v>
      </c>
      <c r="D13" s="14">
        <v>72</v>
      </c>
      <c r="E13" s="14">
        <v>123</v>
      </c>
    </row>
    <row r="14" spans="1:5" x14ac:dyDescent="0.3">
      <c r="A14" s="13" t="s">
        <v>8408</v>
      </c>
      <c r="B14" s="14">
        <v>4</v>
      </c>
      <c r="C14" s="14">
        <v>34</v>
      </c>
      <c r="D14" s="14">
        <v>59</v>
      </c>
      <c r="E14" s="14">
        <v>97</v>
      </c>
    </row>
    <row r="15" spans="1:5" x14ac:dyDescent="0.3">
      <c r="A15" s="13" t="s">
        <v>8409</v>
      </c>
      <c r="B15" s="14"/>
      <c r="C15" s="14">
        <v>50</v>
      </c>
      <c r="D15" s="14">
        <v>65</v>
      </c>
      <c r="E15" s="14">
        <v>115</v>
      </c>
    </row>
    <row r="16" spans="1:5" x14ac:dyDescent="0.3">
      <c r="A16" s="13" t="s">
        <v>8410</v>
      </c>
      <c r="B16" s="14">
        <v>3</v>
      </c>
      <c r="C16" s="14">
        <v>31</v>
      </c>
      <c r="D16" s="14">
        <v>54</v>
      </c>
      <c r="E16" s="14">
        <v>88</v>
      </c>
    </row>
    <row r="17" spans="1:5" x14ac:dyDescent="0.3">
      <c r="A17" s="13" t="s">
        <v>8416</v>
      </c>
      <c r="B17" s="14">
        <v>3</v>
      </c>
      <c r="C17" s="14">
        <v>35</v>
      </c>
      <c r="D17" s="14">
        <v>37</v>
      </c>
      <c r="E17" s="14">
        <v>75</v>
      </c>
    </row>
    <row r="18" spans="1:5" x14ac:dyDescent="0.3">
      <c r="A18" s="13" t="s">
        <v>8359</v>
      </c>
      <c r="B18" s="14">
        <v>37</v>
      </c>
      <c r="C18" s="14">
        <v>493</v>
      </c>
      <c r="D18" s="14">
        <v>839</v>
      </c>
      <c r="E18" s="14">
        <v>1369</v>
      </c>
    </row>
  </sheetData>
  <phoneticPr fontId="2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ySplit="1" topLeftCell="A2" activePane="bottomLeft" state="frozen"/>
      <selection pane="bottomLeft" activeCell="G3" sqref="G3"/>
    </sheetView>
  </sheetViews>
  <sheetFormatPr defaultColWidth="8.83203125" defaultRowHeight="14" x14ac:dyDescent="0.3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6640625" style="9" customWidth="1"/>
    <col min="16" max="16" width="16.75" bestFit="1" customWidth="1"/>
    <col min="17" max="17" width="41.1640625" customWidth="1"/>
    <col min="18" max="18" width="15.5" bestFit="1" customWidth="1"/>
    <col min="19" max="19" width="22.5" bestFit="1" customWidth="1"/>
    <col min="20" max="20" width="27.08203125" bestFit="1" customWidth="1"/>
    <col min="21" max="21" width="5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8438</v>
      </c>
      <c r="O1" s="1" t="s">
        <v>8306</v>
      </c>
      <c r="P1" s="1" t="s">
        <v>8307</v>
      </c>
      <c r="Q1" s="10" t="s">
        <v>8439</v>
      </c>
      <c r="R1" s="1" t="s">
        <v>8437</v>
      </c>
      <c r="S1" s="15" t="s">
        <v>8363</v>
      </c>
      <c r="T1" s="15" t="s">
        <v>8364</v>
      </c>
      <c r="U1" t="s">
        <v>8403</v>
      </c>
    </row>
    <row r="2" spans="1:21" ht="4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(((J2/60)/60/24)+DATE(1970,1,1))</f>
        <v>42177.007071759261</v>
      </c>
      <c r="T2" s="16">
        <f>(((I2/60)/60)/24)+DATE(1970,1,1)</f>
        <v>42208.125</v>
      </c>
    </row>
    <row r="3" spans="1:21" ht="2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(((J3/60)/60/24)+DATE(1970,1,1))</f>
        <v>42766.600497685184</v>
      </c>
      <c r="T3" s="16">
        <f t="shared" ref="T3:T66" si="3">(((I3/60)/60)/24)+DATE(1970,1,1)</f>
        <v>42796.600497685184</v>
      </c>
    </row>
    <row r="4" spans="1:21" ht="4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1" ht="2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1" ht="5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1" ht="4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1" ht="4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1" ht="42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1" ht="4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1" ht="4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1" ht="42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1" ht="42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1" ht="28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1" ht="2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2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28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2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2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2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2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28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28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(((J67/60)/60/24)+DATE(1970,1,1))</f>
        <v>41835.821226851855</v>
      </c>
      <c r="T67" s="16">
        <f t="shared" ref="T67:T130" si="7">(((I67/60)/60)/24)+DATE(1970,1,1)</f>
        <v>41862.249305555553</v>
      </c>
    </row>
    <row r="68" spans="1:20" ht="2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2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2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2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28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2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2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2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2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(((J131/60)/60/24)+DATE(1970,1,1))</f>
        <v>41882.937303240738</v>
      </c>
      <c r="T131" s="16">
        <f t="shared" ref="T131:T194" si="11">(((I131/60)/60)/24)+DATE(1970,1,1)</f>
        <v>41942.937303240738</v>
      </c>
    </row>
    <row r="132" spans="1:20" ht="4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2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28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2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28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2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2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(((J195/60)/60/24)+DATE(1970,1,1))</f>
        <v>41911.934791666667</v>
      </c>
      <c r="T195" s="16">
        <f t="shared" ref="T195:T258" si="15">(((I195/60)/60)/24)+DATE(1970,1,1)</f>
        <v>41971.976458333331</v>
      </c>
    </row>
    <row r="196" spans="1:20" ht="4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2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2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2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(((J259/60)/60/24)+DATE(1970,1,1))</f>
        <v>42479.626875000002</v>
      </c>
      <c r="T259" s="16">
        <f t="shared" ref="T259:T322" si="19">(((I259/60)/60)/24)+DATE(1970,1,1)</f>
        <v>42509.626875000002</v>
      </c>
    </row>
    <row r="260" spans="1:20" ht="4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2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28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2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56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2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28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2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(((J323/60)/60/24)+DATE(1970,1,1))</f>
        <v>42647.446597222224</v>
      </c>
      <c r="T323" s="16">
        <f t="shared" ref="T323:T386" si="23">(((I323/60)/60)/24)+DATE(1970,1,1)</f>
        <v>42682.488263888896</v>
      </c>
    </row>
    <row r="324" spans="1:20" ht="4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2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28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28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28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2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2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2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2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2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(((J387/60)/60/24)+DATE(1970,1,1))</f>
        <v>41934.584502314814</v>
      </c>
      <c r="T387" s="16">
        <f t="shared" ref="T387:T450" si="27">(((I387/60)/60)/24)+DATE(1970,1,1)</f>
        <v>41964.626168981486</v>
      </c>
    </row>
    <row r="388" spans="1:20" ht="4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2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2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28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28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2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2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2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2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(((J451/60)/60/24)+DATE(1970,1,1))</f>
        <v>41534.568113425928</v>
      </c>
      <c r="T451" s="16">
        <f t="shared" ref="T451:T514" si="31">(((I451/60)/60)/24)+DATE(1970,1,1)</f>
        <v>41564.568113425928</v>
      </c>
    </row>
    <row r="452" spans="1:20" ht="4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2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2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2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28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28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2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21" si="32">ROUND(E515/D515*100,0)</f>
        <v>14</v>
      </c>
      <c r="P515">
        <f t="shared" ref="P515:P521" si="33">IFERROR(ROUND(E515/L515,2),0)</f>
        <v>102.38</v>
      </c>
      <c r="Q515" s="11" t="s">
        <v>8308</v>
      </c>
      <c r="R515" t="s">
        <v>8314</v>
      </c>
      <c r="S515" s="16">
        <f t="shared" ref="S515:S521" si="34">(((J515/60)/60/24)+DATE(1970,1,1))</f>
        <v>42552.653993055559</v>
      </c>
      <c r="T515" s="16">
        <f t="shared" ref="T515:T521" si="35">(((I515/60)/60)/24)+DATE(1970,1,1)</f>
        <v>42597.291666666672</v>
      </c>
    </row>
    <row r="516" spans="1:20" ht="4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2" x14ac:dyDescent="0.3">
      <c r="A522">
        <v>3951</v>
      </c>
      <c r="B522" s="3" t="s">
        <v>3948</v>
      </c>
      <c r="C522" s="3" t="s">
        <v>6961</v>
      </c>
      <c r="D522" s="6">
        <v>200000</v>
      </c>
      <c r="E522" s="8">
        <v>1</v>
      </c>
      <c r="F522" t="s">
        <v>8220</v>
      </c>
      <c r="G522" t="s">
        <v>8240</v>
      </c>
      <c r="H522" t="s">
        <v>8248</v>
      </c>
      <c r="I522">
        <v>1462301342</v>
      </c>
      <c r="J522">
        <v>1457120942</v>
      </c>
      <c r="K522" t="b">
        <v>0</v>
      </c>
      <c r="L522">
        <v>1</v>
      </c>
      <c r="M522" t="b">
        <v>0</v>
      </c>
      <c r="N522" t="s">
        <v>8269</v>
      </c>
      <c r="O522" s="9">
        <f t="shared" ref="O522:O526" si="36">ROUND(E522/D522*100,0)</f>
        <v>0</v>
      </c>
      <c r="P522">
        <f t="shared" ref="P522:P526" si="37">IFERROR(ROUND(E522/L522,2),0)</f>
        <v>1</v>
      </c>
      <c r="Q522" s="11" t="s">
        <v>8315</v>
      </c>
      <c r="R522" t="s">
        <v>8316</v>
      </c>
      <c r="S522" s="16">
        <f t="shared" ref="S522:S526" si="38">(((J522/60)/60/24)+DATE(1970,1,1))</f>
        <v>42433.825717592597</v>
      </c>
      <c r="T522" s="16">
        <f t="shared" ref="T522:T526" si="39">(((I522/60)/60)/24)+DATE(1970,1,1)</f>
        <v>42493.784050925926</v>
      </c>
    </row>
    <row r="523" spans="1:20" ht="42" x14ac:dyDescent="0.3">
      <c r="A523">
        <v>2909</v>
      </c>
      <c r="B523" s="3" t="s">
        <v>2909</v>
      </c>
      <c r="C523" s="3" t="s">
        <v>7019</v>
      </c>
      <c r="D523" s="6">
        <v>180000</v>
      </c>
      <c r="E523" s="8">
        <v>20</v>
      </c>
      <c r="F523" t="s">
        <v>8220</v>
      </c>
      <c r="G523" t="s">
        <v>8223</v>
      </c>
      <c r="H523" t="s">
        <v>8245</v>
      </c>
      <c r="I523">
        <v>1416944760</v>
      </c>
      <c r="J523">
        <v>1413527001</v>
      </c>
      <c r="K523" t="b">
        <v>0</v>
      </c>
      <c r="L523">
        <v>1</v>
      </c>
      <c r="M523" t="b">
        <v>0</v>
      </c>
      <c r="N523" t="s">
        <v>8269</v>
      </c>
      <c r="O523" s="9">
        <f t="shared" si="36"/>
        <v>0</v>
      </c>
      <c r="P523">
        <f t="shared" si="37"/>
        <v>20</v>
      </c>
      <c r="Q523" s="11" t="s">
        <v>8315</v>
      </c>
      <c r="R523" t="s">
        <v>8316</v>
      </c>
      <c r="S523" s="16">
        <f t="shared" si="38"/>
        <v>41929.266215277778</v>
      </c>
      <c r="T523" s="16">
        <f t="shared" si="39"/>
        <v>41968.823611111111</v>
      </c>
    </row>
    <row r="524" spans="1:20" ht="42" x14ac:dyDescent="0.3">
      <c r="A524">
        <v>2876</v>
      </c>
      <c r="B524" s="3" t="s">
        <v>2876</v>
      </c>
      <c r="C524" s="3" t="s">
        <v>6986</v>
      </c>
      <c r="D524" s="6">
        <v>150000</v>
      </c>
      <c r="E524" s="8">
        <v>0</v>
      </c>
      <c r="F524" t="s">
        <v>8220</v>
      </c>
      <c r="G524" t="s">
        <v>8223</v>
      </c>
      <c r="H524" t="s">
        <v>8245</v>
      </c>
      <c r="I524">
        <v>1437069079</v>
      </c>
      <c r="J524">
        <v>1434477079</v>
      </c>
      <c r="K524" t="b">
        <v>0</v>
      </c>
      <c r="L524">
        <v>0</v>
      </c>
      <c r="M524" t="b">
        <v>0</v>
      </c>
      <c r="N524" t="s">
        <v>8269</v>
      </c>
      <c r="O524" s="9">
        <f t="shared" si="36"/>
        <v>0</v>
      </c>
      <c r="P524">
        <f t="shared" si="37"/>
        <v>0</v>
      </c>
      <c r="Q524" s="11" t="s">
        <v>8315</v>
      </c>
      <c r="R524" t="s">
        <v>8316</v>
      </c>
      <c r="S524" s="16">
        <f t="shared" si="38"/>
        <v>42171.743969907402</v>
      </c>
      <c r="T524" s="16">
        <f t="shared" si="39"/>
        <v>42201.743969907402</v>
      </c>
    </row>
    <row r="525" spans="1:20" ht="42" x14ac:dyDescent="0.3">
      <c r="A525">
        <v>2902</v>
      </c>
      <c r="B525" s="3" t="s">
        <v>2902</v>
      </c>
      <c r="C525" s="3" t="s">
        <v>7012</v>
      </c>
      <c r="D525" s="6">
        <v>150000</v>
      </c>
      <c r="E525" s="8">
        <v>25</v>
      </c>
      <c r="F525" t="s">
        <v>8220</v>
      </c>
      <c r="G525" t="s">
        <v>8223</v>
      </c>
      <c r="H525" t="s">
        <v>8245</v>
      </c>
      <c r="I525">
        <v>1440412396</v>
      </c>
      <c r="J525">
        <v>1437820396</v>
      </c>
      <c r="K525" t="b">
        <v>0</v>
      </c>
      <c r="L525">
        <v>1</v>
      </c>
      <c r="M525" t="b">
        <v>0</v>
      </c>
      <c r="N525" t="s">
        <v>8269</v>
      </c>
      <c r="O525" s="9">
        <f t="shared" si="36"/>
        <v>0</v>
      </c>
      <c r="P525">
        <f t="shared" si="37"/>
        <v>25</v>
      </c>
      <c r="Q525" s="11" t="s">
        <v>8315</v>
      </c>
      <c r="R525" t="s">
        <v>8316</v>
      </c>
      <c r="S525" s="16">
        <f t="shared" si="38"/>
        <v>42210.439768518518</v>
      </c>
      <c r="T525" s="16">
        <f t="shared" si="39"/>
        <v>42240.439768518518</v>
      </c>
    </row>
    <row r="526" spans="1:20" ht="42" x14ac:dyDescent="0.3">
      <c r="A526">
        <v>4092</v>
      </c>
      <c r="B526" s="3" t="s">
        <v>4088</v>
      </c>
      <c r="C526" s="3" t="s">
        <v>8195</v>
      </c>
      <c r="D526" s="6">
        <v>110000</v>
      </c>
      <c r="E526" s="8">
        <v>20</v>
      </c>
      <c r="F526" t="s">
        <v>8220</v>
      </c>
      <c r="G526" t="s">
        <v>8223</v>
      </c>
      <c r="H526" t="s">
        <v>8245</v>
      </c>
      <c r="I526">
        <v>1428205247</v>
      </c>
      <c r="J526">
        <v>1423024847</v>
      </c>
      <c r="K526" t="b">
        <v>0</v>
      </c>
      <c r="L526">
        <v>1</v>
      </c>
      <c r="M526" t="b">
        <v>0</v>
      </c>
      <c r="N526" t="s">
        <v>8269</v>
      </c>
      <c r="O526" s="9">
        <f t="shared" si="36"/>
        <v>0</v>
      </c>
      <c r="P526">
        <f t="shared" si="37"/>
        <v>20</v>
      </c>
      <c r="Q526" s="11" t="s">
        <v>8315</v>
      </c>
      <c r="R526" t="s">
        <v>8316</v>
      </c>
      <c r="S526" s="16">
        <f t="shared" si="38"/>
        <v>42039.194988425923</v>
      </c>
      <c r="T526" s="16">
        <f t="shared" si="39"/>
        <v>42099.153321759266</v>
      </c>
    </row>
    <row r="527" spans="1:20" ht="56" x14ac:dyDescent="0.3">
      <c r="A527">
        <v>3838</v>
      </c>
      <c r="B527" s="3" t="s">
        <v>3835</v>
      </c>
      <c r="C527" s="3" t="s">
        <v>7947</v>
      </c>
      <c r="D527" s="6">
        <v>100000</v>
      </c>
      <c r="E527" s="8">
        <v>100824</v>
      </c>
      <c r="F527" t="s">
        <v>8218</v>
      </c>
      <c r="G527" t="s">
        <v>8234</v>
      </c>
      <c r="H527" t="s">
        <v>8254</v>
      </c>
      <c r="I527">
        <v>1432314209</v>
      </c>
      <c r="J527">
        <v>1429722209</v>
      </c>
      <c r="K527" t="b">
        <v>0</v>
      </c>
      <c r="L527">
        <v>100</v>
      </c>
      <c r="M527" t="b">
        <v>1</v>
      </c>
      <c r="N527" t="s">
        <v>8269</v>
      </c>
      <c r="O527" s="9">
        <f t="shared" ref="O527:O590" si="40">ROUND(E527/D527*100,0)</f>
        <v>101</v>
      </c>
      <c r="P527">
        <f t="shared" ref="P527:P590" si="41">IFERROR(ROUND(E527/L527,2),0)</f>
        <v>1008.24</v>
      </c>
      <c r="Q527" s="11" t="s">
        <v>8315</v>
      </c>
      <c r="R527" t="s">
        <v>8316</v>
      </c>
      <c r="S527" s="16">
        <f t="shared" ref="S527:S590" si="42">(((J527/60)/60/24)+DATE(1970,1,1))</f>
        <v>42116.710752314815</v>
      </c>
      <c r="T527" s="16">
        <f t="shared" ref="T527:T590" si="43">(((I527/60)/60)/24)+DATE(1970,1,1)</f>
        <v>42146.710752314815</v>
      </c>
    </row>
    <row r="528" spans="1:20" ht="42" x14ac:dyDescent="0.3">
      <c r="A528">
        <v>3557</v>
      </c>
      <c r="B528" s="3" t="s">
        <v>3556</v>
      </c>
      <c r="C528" s="3" t="s">
        <v>7667</v>
      </c>
      <c r="D528" s="6">
        <v>100000</v>
      </c>
      <c r="E528" s="8">
        <v>100036</v>
      </c>
      <c r="F528" t="s">
        <v>8218</v>
      </c>
      <c r="G528" t="s">
        <v>8223</v>
      </c>
      <c r="H528" t="s">
        <v>8245</v>
      </c>
      <c r="I528">
        <v>1399271911</v>
      </c>
      <c r="J528">
        <v>1396334311</v>
      </c>
      <c r="K528" t="b">
        <v>0</v>
      </c>
      <c r="L528">
        <v>558</v>
      </c>
      <c r="M528" t="b">
        <v>1</v>
      </c>
      <c r="N528" t="s">
        <v>8269</v>
      </c>
      <c r="O528" s="9">
        <f t="shared" si="40"/>
        <v>100</v>
      </c>
      <c r="P528">
        <f t="shared" si="41"/>
        <v>179.28</v>
      </c>
      <c r="Q528" s="11" t="s">
        <v>8315</v>
      </c>
      <c r="R528" t="s">
        <v>8316</v>
      </c>
      <c r="S528" s="16">
        <f t="shared" si="42"/>
        <v>41730.276747685188</v>
      </c>
      <c r="T528" s="16">
        <f t="shared" si="43"/>
        <v>41764.276747685188</v>
      </c>
    </row>
    <row r="529" spans="1:20" ht="28" x14ac:dyDescent="0.3">
      <c r="A529">
        <v>3853</v>
      </c>
      <c r="B529" s="3" t="s">
        <v>3850</v>
      </c>
      <c r="C529" s="3" t="s">
        <v>7962</v>
      </c>
      <c r="D529" s="6">
        <v>100000</v>
      </c>
      <c r="E529" s="8">
        <v>26</v>
      </c>
      <c r="F529" t="s">
        <v>8220</v>
      </c>
      <c r="G529" t="s">
        <v>8223</v>
      </c>
      <c r="H529" t="s">
        <v>8245</v>
      </c>
      <c r="I529">
        <v>1409602178</v>
      </c>
      <c r="J529">
        <v>1406578178</v>
      </c>
      <c r="K529" t="b">
        <v>0</v>
      </c>
      <c r="L529">
        <v>2</v>
      </c>
      <c r="M529" t="b">
        <v>0</v>
      </c>
      <c r="N529" t="s">
        <v>8269</v>
      </c>
      <c r="O529" s="9">
        <f t="shared" si="40"/>
        <v>0</v>
      </c>
      <c r="P529">
        <f t="shared" si="41"/>
        <v>13</v>
      </c>
      <c r="Q529" s="11" t="s">
        <v>8315</v>
      </c>
      <c r="R529" t="s">
        <v>8316</v>
      </c>
      <c r="S529" s="16">
        <f t="shared" si="42"/>
        <v>41848.84002314815</v>
      </c>
      <c r="T529" s="16">
        <f t="shared" si="43"/>
        <v>41883.84002314815</v>
      </c>
    </row>
    <row r="530" spans="1:20" ht="42" x14ac:dyDescent="0.3">
      <c r="A530">
        <v>3977</v>
      </c>
      <c r="B530" s="3" t="s">
        <v>3974</v>
      </c>
      <c r="C530" s="3" t="s">
        <v>8084</v>
      </c>
      <c r="D530" s="6">
        <v>90000</v>
      </c>
      <c r="E530" s="8">
        <v>1305</v>
      </c>
      <c r="F530" t="s">
        <v>8220</v>
      </c>
      <c r="G530" t="s">
        <v>8223</v>
      </c>
      <c r="H530" t="s">
        <v>8245</v>
      </c>
      <c r="I530">
        <v>1469213732</v>
      </c>
      <c r="J530">
        <v>1466621732</v>
      </c>
      <c r="K530" t="b">
        <v>0</v>
      </c>
      <c r="L530">
        <v>6</v>
      </c>
      <c r="M530" t="b">
        <v>0</v>
      </c>
      <c r="N530" t="s">
        <v>8269</v>
      </c>
      <c r="O530" s="9">
        <f t="shared" si="40"/>
        <v>1</v>
      </c>
      <c r="P530">
        <f t="shared" si="41"/>
        <v>217.5</v>
      </c>
      <c r="Q530" s="11" t="s">
        <v>8315</v>
      </c>
      <c r="R530" t="s">
        <v>8316</v>
      </c>
      <c r="S530" s="16">
        <f t="shared" si="42"/>
        <v>42543.788564814815</v>
      </c>
      <c r="T530" s="16">
        <f t="shared" si="43"/>
        <v>42573.788564814815</v>
      </c>
    </row>
    <row r="531" spans="1:20" ht="42" x14ac:dyDescent="0.3">
      <c r="A531">
        <v>4098</v>
      </c>
      <c r="B531" s="3" t="s">
        <v>4094</v>
      </c>
      <c r="C531" s="3" t="s">
        <v>8201</v>
      </c>
      <c r="D531" s="6">
        <v>75000</v>
      </c>
      <c r="E531" s="8">
        <v>0</v>
      </c>
      <c r="F531" t="s">
        <v>8220</v>
      </c>
      <c r="G531" t="s">
        <v>8223</v>
      </c>
      <c r="H531" t="s">
        <v>8245</v>
      </c>
      <c r="I531">
        <v>1465060797</v>
      </c>
      <c r="J531">
        <v>1462468797</v>
      </c>
      <c r="K531" t="b">
        <v>0</v>
      </c>
      <c r="L531">
        <v>0</v>
      </c>
      <c r="M531" t="b">
        <v>0</v>
      </c>
      <c r="N531" t="s">
        <v>8269</v>
      </c>
      <c r="O531" s="9">
        <f t="shared" si="40"/>
        <v>0</v>
      </c>
      <c r="P531">
        <f t="shared" si="41"/>
        <v>0</v>
      </c>
      <c r="Q531" s="11" t="s">
        <v>8315</v>
      </c>
      <c r="R531" t="s">
        <v>8316</v>
      </c>
      <c r="S531" s="16">
        <f t="shared" si="42"/>
        <v>42495.722187499996</v>
      </c>
      <c r="T531" s="16">
        <f t="shared" si="43"/>
        <v>42525.722187499996</v>
      </c>
    </row>
    <row r="532" spans="1:20" ht="42" x14ac:dyDescent="0.3">
      <c r="A532">
        <v>3909</v>
      </c>
      <c r="B532" s="3" t="s">
        <v>3906</v>
      </c>
      <c r="C532" s="3" t="s">
        <v>8017</v>
      </c>
      <c r="D532" s="6">
        <v>60000</v>
      </c>
      <c r="E532" s="8">
        <v>135</v>
      </c>
      <c r="F532" t="s">
        <v>8220</v>
      </c>
      <c r="G532" t="s">
        <v>8223</v>
      </c>
      <c r="H532" t="s">
        <v>8245</v>
      </c>
      <c r="I532">
        <v>1410424642</v>
      </c>
      <c r="J532">
        <v>1407832642</v>
      </c>
      <c r="K532" t="b">
        <v>0</v>
      </c>
      <c r="L532">
        <v>4</v>
      </c>
      <c r="M532" t="b">
        <v>0</v>
      </c>
      <c r="N532" t="s">
        <v>8269</v>
      </c>
      <c r="O532" s="9">
        <f t="shared" si="40"/>
        <v>0</v>
      </c>
      <c r="P532">
        <f t="shared" si="41"/>
        <v>33.75</v>
      </c>
      <c r="Q532" s="11" t="s">
        <v>8315</v>
      </c>
      <c r="R532" t="s">
        <v>8316</v>
      </c>
      <c r="S532" s="16">
        <f t="shared" si="42"/>
        <v>41863.359282407408</v>
      </c>
      <c r="T532" s="16">
        <f t="shared" si="43"/>
        <v>41893.359282407408</v>
      </c>
    </row>
    <row r="533" spans="1:20" ht="42" x14ac:dyDescent="0.3">
      <c r="A533">
        <v>3918</v>
      </c>
      <c r="B533" s="3" t="s">
        <v>3915</v>
      </c>
      <c r="C533" s="3" t="s">
        <v>8026</v>
      </c>
      <c r="D533" s="6">
        <v>60000</v>
      </c>
      <c r="E533" s="8">
        <v>120</v>
      </c>
      <c r="F533" t="s">
        <v>8220</v>
      </c>
      <c r="G533" t="s">
        <v>8224</v>
      </c>
      <c r="H533" t="s">
        <v>8246</v>
      </c>
      <c r="I533">
        <v>1407168000</v>
      </c>
      <c r="J533">
        <v>1406131023</v>
      </c>
      <c r="K533" t="b">
        <v>0</v>
      </c>
      <c r="L533">
        <v>3</v>
      </c>
      <c r="M533" t="b">
        <v>0</v>
      </c>
      <c r="N533" t="s">
        <v>8269</v>
      </c>
      <c r="O533" s="9">
        <f t="shared" si="40"/>
        <v>0</v>
      </c>
      <c r="P533">
        <f t="shared" si="41"/>
        <v>40</v>
      </c>
      <c r="Q533" s="11" t="s">
        <v>8315</v>
      </c>
      <c r="R533" t="s">
        <v>8316</v>
      </c>
      <c r="S533" s="16">
        <f t="shared" si="42"/>
        <v>41843.664618055554</v>
      </c>
      <c r="T533" s="16">
        <f t="shared" si="43"/>
        <v>41855.666666666664</v>
      </c>
    </row>
    <row r="534" spans="1:20" ht="42" x14ac:dyDescent="0.3">
      <c r="A534">
        <v>2863</v>
      </c>
      <c r="B534" s="3" t="s">
        <v>2863</v>
      </c>
      <c r="C534" s="3" t="s">
        <v>6973</v>
      </c>
      <c r="D534" s="6">
        <v>50000</v>
      </c>
      <c r="E534" s="8">
        <v>20</v>
      </c>
      <c r="F534" t="s">
        <v>8220</v>
      </c>
      <c r="G534" t="s">
        <v>8223</v>
      </c>
      <c r="H534" t="s">
        <v>8245</v>
      </c>
      <c r="I534">
        <v>1410279123</v>
      </c>
      <c r="J534">
        <v>1405095123</v>
      </c>
      <c r="K534" t="b">
        <v>0</v>
      </c>
      <c r="L534">
        <v>1</v>
      </c>
      <c r="M534" t="b">
        <v>0</v>
      </c>
      <c r="N534" t="s">
        <v>8269</v>
      </c>
      <c r="O534" s="9">
        <f t="shared" si="40"/>
        <v>0</v>
      </c>
      <c r="P534">
        <f t="shared" si="41"/>
        <v>20</v>
      </c>
      <c r="Q534" s="11" t="s">
        <v>8315</v>
      </c>
      <c r="R534" t="s">
        <v>8316</v>
      </c>
      <c r="S534" s="16">
        <f t="shared" si="42"/>
        <v>41831.675034722226</v>
      </c>
      <c r="T534" s="16">
        <f t="shared" si="43"/>
        <v>41891.675034722226</v>
      </c>
    </row>
    <row r="535" spans="1:20" ht="28" x14ac:dyDescent="0.3">
      <c r="A535">
        <v>2894</v>
      </c>
      <c r="B535" s="3" t="s">
        <v>2894</v>
      </c>
      <c r="C535" s="3" t="s">
        <v>7004</v>
      </c>
      <c r="D535" s="6">
        <v>50000</v>
      </c>
      <c r="E535" s="8">
        <v>0</v>
      </c>
      <c r="F535" t="s">
        <v>8220</v>
      </c>
      <c r="G535" t="s">
        <v>8223</v>
      </c>
      <c r="H535" t="s">
        <v>8245</v>
      </c>
      <c r="I535">
        <v>1428100815</v>
      </c>
      <c r="J535">
        <v>1422920415</v>
      </c>
      <c r="K535" t="b">
        <v>0</v>
      </c>
      <c r="L535">
        <v>0</v>
      </c>
      <c r="M535" t="b">
        <v>0</v>
      </c>
      <c r="N535" t="s">
        <v>8269</v>
      </c>
      <c r="O535" s="9">
        <f t="shared" si="40"/>
        <v>0</v>
      </c>
      <c r="P535">
        <f t="shared" si="41"/>
        <v>0</v>
      </c>
      <c r="Q535" s="11" t="s">
        <v>8315</v>
      </c>
      <c r="R535" t="s">
        <v>8316</v>
      </c>
      <c r="S535" s="16">
        <f t="shared" si="42"/>
        <v>42037.986284722225</v>
      </c>
      <c r="T535" s="16">
        <f t="shared" si="43"/>
        <v>42097.944618055553</v>
      </c>
    </row>
    <row r="536" spans="1:20" ht="42" x14ac:dyDescent="0.3">
      <c r="A536">
        <v>3893</v>
      </c>
      <c r="B536" s="3" t="s">
        <v>3890</v>
      </c>
      <c r="C536" s="3" t="s">
        <v>8001</v>
      </c>
      <c r="D536" s="6">
        <v>50000</v>
      </c>
      <c r="E536" s="8">
        <v>10775</v>
      </c>
      <c r="F536" t="s">
        <v>8220</v>
      </c>
      <c r="G536" t="s">
        <v>8223</v>
      </c>
      <c r="H536" t="s">
        <v>8245</v>
      </c>
      <c r="I536">
        <v>1404194400</v>
      </c>
      <c r="J536">
        <v>1400600840</v>
      </c>
      <c r="K536" t="b">
        <v>0</v>
      </c>
      <c r="L536">
        <v>84</v>
      </c>
      <c r="M536" t="b">
        <v>0</v>
      </c>
      <c r="N536" t="s">
        <v>8269</v>
      </c>
      <c r="O536" s="9">
        <f t="shared" si="40"/>
        <v>22</v>
      </c>
      <c r="P536">
        <f t="shared" si="41"/>
        <v>128.27000000000001</v>
      </c>
      <c r="Q536" s="11" t="s">
        <v>8315</v>
      </c>
      <c r="R536" t="s">
        <v>8316</v>
      </c>
      <c r="S536" s="16">
        <f t="shared" si="42"/>
        <v>41779.657870370371</v>
      </c>
      <c r="T536" s="16">
        <f t="shared" si="43"/>
        <v>41821.25</v>
      </c>
    </row>
    <row r="537" spans="1:20" ht="42" x14ac:dyDescent="0.3">
      <c r="A537">
        <v>3993</v>
      </c>
      <c r="B537" s="3" t="s">
        <v>3989</v>
      </c>
      <c r="C537" s="3" t="s">
        <v>8099</v>
      </c>
      <c r="D537" s="6">
        <v>50000</v>
      </c>
      <c r="E537" s="8">
        <v>3</v>
      </c>
      <c r="F537" t="s">
        <v>8220</v>
      </c>
      <c r="G537" t="s">
        <v>8223</v>
      </c>
      <c r="H537" t="s">
        <v>8245</v>
      </c>
      <c r="I537">
        <v>1431549912</v>
      </c>
      <c r="J537">
        <v>1428957912</v>
      </c>
      <c r="K537" t="b">
        <v>0</v>
      </c>
      <c r="L537">
        <v>1</v>
      </c>
      <c r="M537" t="b">
        <v>0</v>
      </c>
      <c r="N537" t="s">
        <v>8269</v>
      </c>
      <c r="O537" s="9">
        <f t="shared" si="40"/>
        <v>0</v>
      </c>
      <c r="P537">
        <f t="shared" si="41"/>
        <v>3</v>
      </c>
      <c r="Q537" s="11" t="s">
        <v>8315</v>
      </c>
      <c r="R537" t="s">
        <v>8316</v>
      </c>
      <c r="S537" s="16">
        <f t="shared" si="42"/>
        <v>42107.864722222221</v>
      </c>
      <c r="T537" s="16">
        <f t="shared" si="43"/>
        <v>42137.864722222221</v>
      </c>
    </row>
    <row r="538" spans="1:20" ht="28" x14ac:dyDescent="0.3">
      <c r="A538">
        <v>2884</v>
      </c>
      <c r="B538" s="3" t="s">
        <v>2884</v>
      </c>
      <c r="C538" s="3" t="s">
        <v>6994</v>
      </c>
      <c r="D538" s="6">
        <v>45000</v>
      </c>
      <c r="E538" s="8">
        <v>185</v>
      </c>
      <c r="F538" t="s">
        <v>8220</v>
      </c>
      <c r="G538" t="s">
        <v>8223</v>
      </c>
      <c r="H538" t="s">
        <v>8245</v>
      </c>
      <c r="I538">
        <v>1417800435</v>
      </c>
      <c r="J538">
        <v>1415208435</v>
      </c>
      <c r="K538" t="b">
        <v>0</v>
      </c>
      <c r="L538">
        <v>4</v>
      </c>
      <c r="M538" t="b">
        <v>0</v>
      </c>
      <c r="N538" t="s">
        <v>8269</v>
      </c>
      <c r="O538" s="9">
        <f t="shared" si="40"/>
        <v>0</v>
      </c>
      <c r="P538">
        <f t="shared" si="41"/>
        <v>46.25</v>
      </c>
      <c r="Q538" s="11" t="s">
        <v>8315</v>
      </c>
      <c r="R538" t="s">
        <v>8316</v>
      </c>
      <c r="S538" s="16">
        <f t="shared" si="42"/>
        <v>41948.727256944447</v>
      </c>
      <c r="T538" s="16">
        <f t="shared" si="43"/>
        <v>41978.727256944447</v>
      </c>
    </row>
    <row r="539" spans="1:20" ht="42" x14ac:dyDescent="0.3">
      <c r="A539">
        <v>3166</v>
      </c>
      <c r="B539" s="3" t="s">
        <v>3166</v>
      </c>
      <c r="C539" s="3" t="s">
        <v>7276</v>
      </c>
      <c r="D539" s="6">
        <v>35000</v>
      </c>
      <c r="E539" s="8">
        <v>56079.83</v>
      </c>
      <c r="F539" t="s">
        <v>8218</v>
      </c>
      <c r="G539" t="s">
        <v>8223</v>
      </c>
      <c r="H539" t="s">
        <v>8245</v>
      </c>
      <c r="I539">
        <v>1416988740</v>
      </c>
      <c r="J539">
        <v>1414514153</v>
      </c>
      <c r="K539" t="b">
        <v>1</v>
      </c>
      <c r="L539">
        <v>930</v>
      </c>
      <c r="M539" t="b">
        <v>1</v>
      </c>
      <c r="N539" t="s">
        <v>8269</v>
      </c>
      <c r="O539" s="9">
        <f t="shared" si="40"/>
        <v>160</v>
      </c>
      <c r="P539">
        <f t="shared" si="41"/>
        <v>60.3</v>
      </c>
      <c r="Q539" s="11" t="s">
        <v>8315</v>
      </c>
      <c r="R539" t="s">
        <v>8316</v>
      </c>
      <c r="S539" s="16">
        <f t="shared" si="42"/>
        <v>41940.69158564815</v>
      </c>
      <c r="T539" s="16">
        <f t="shared" si="43"/>
        <v>41969.332638888889</v>
      </c>
    </row>
    <row r="540" spans="1:20" ht="28" x14ac:dyDescent="0.3">
      <c r="A540">
        <v>3691</v>
      </c>
      <c r="B540" s="3" t="s">
        <v>3688</v>
      </c>
      <c r="C540" s="3" t="s">
        <v>7801</v>
      </c>
      <c r="D540" s="6">
        <v>40000</v>
      </c>
      <c r="E540" s="8">
        <v>51184</v>
      </c>
      <c r="F540" t="s">
        <v>8218</v>
      </c>
      <c r="G540" t="s">
        <v>8223</v>
      </c>
      <c r="H540" t="s">
        <v>8245</v>
      </c>
      <c r="I540">
        <v>1425272340</v>
      </c>
      <c r="J540">
        <v>1421426929</v>
      </c>
      <c r="K540" t="b">
        <v>0</v>
      </c>
      <c r="L540">
        <v>274</v>
      </c>
      <c r="M540" t="b">
        <v>1</v>
      </c>
      <c r="N540" t="s">
        <v>8269</v>
      </c>
      <c r="O540" s="9">
        <f t="shared" si="40"/>
        <v>128</v>
      </c>
      <c r="P540">
        <f t="shared" si="41"/>
        <v>186.8</v>
      </c>
      <c r="Q540" s="11" t="s">
        <v>8315</v>
      </c>
      <c r="R540" t="s">
        <v>8316</v>
      </c>
      <c r="S540" s="16">
        <f t="shared" si="42"/>
        <v>42020.700567129628</v>
      </c>
      <c r="T540" s="16">
        <f t="shared" si="43"/>
        <v>42065.207638888889</v>
      </c>
    </row>
    <row r="541" spans="1:20" ht="56" x14ac:dyDescent="0.3">
      <c r="A541">
        <v>3845</v>
      </c>
      <c r="B541" s="3" t="s">
        <v>3842</v>
      </c>
      <c r="C541" s="3" t="s">
        <v>7954</v>
      </c>
      <c r="D541" s="6">
        <v>40000</v>
      </c>
      <c r="E541" s="8">
        <v>842</v>
      </c>
      <c r="F541" t="s">
        <v>8220</v>
      </c>
      <c r="G541" t="s">
        <v>8223</v>
      </c>
      <c r="H541" t="s">
        <v>8245</v>
      </c>
      <c r="I541">
        <v>1443711774</v>
      </c>
      <c r="J541">
        <v>1441119774</v>
      </c>
      <c r="K541" t="b">
        <v>1</v>
      </c>
      <c r="L541">
        <v>12</v>
      </c>
      <c r="M541" t="b">
        <v>0</v>
      </c>
      <c r="N541" t="s">
        <v>8269</v>
      </c>
      <c r="O541" s="9">
        <f t="shared" si="40"/>
        <v>2</v>
      </c>
      <c r="P541">
        <f t="shared" si="41"/>
        <v>70.17</v>
      </c>
      <c r="Q541" s="11" t="s">
        <v>8315</v>
      </c>
      <c r="R541" t="s">
        <v>8316</v>
      </c>
      <c r="S541" s="16">
        <f t="shared" si="42"/>
        <v>42248.627013888887</v>
      </c>
      <c r="T541" s="16">
        <f t="shared" si="43"/>
        <v>42278.627013888887</v>
      </c>
    </row>
    <row r="542" spans="1:20" ht="5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</row>
    <row r="543" spans="1:20" ht="4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</row>
    <row r="544" spans="1:20" ht="4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</row>
    <row r="545" spans="1:20" ht="4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</row>
    <row r="546" spans="1:20" ht="4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</row>
    <row r="547" spans="1:20" ht="4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</row>
    <row r="548" spans="1:20" ht="4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</row>
    <row r="549" spans="1:20" ht="42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</row>
    <row r="550" spans="1:20" ht="4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</row>
    <row r="551" spans="1:20" ht="42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</row>
    <row r="552" spans="1:20" ht="4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</row>
    <row r="553" spans="1:20" ht="4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</row>
    <row r="554" spans="1:20" ht="4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</row>
    <row r="555" spans="1:20" ht="4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</row>
    <row r="556" spans="1:20" ht="4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</row>
    <row r="557" spans="1:20" ht="4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</row>
    <row r="558" spans="1:20" ht="2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</row>
    <row r="559" spans="1:20" ht="4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</row>
    <row r="560" spans="1:20" ht="4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</row>
    <row r="561" spans="1:20" ht="4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</row>
    <row r="562" spans="1:20" ht="4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</row>
    <row r="563" spans="1:20" ht="4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</row>
    <row r="564" spans="1:20" ht="4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</row>
    <row r="565" spans="1:20" ht="4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</row>
    <row r="566" spans="1:20" ht="42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</row>
    <row r="567" spans="1:20" ht="4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</row>
    <row r="568" spans="1:20" ht="4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</row>
    <row r="569" spans="1:20" ht="4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</row>
    <row r="570" spans="1:20" ht="5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</row>
    <row r="571" spans="1:20" ht="4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</row>
    <row r="572" spans="1:20" ht="2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</row>
    <row r="573" spans="1:20" ht="4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</row>
    <row r="574" spans="1:20" ht="4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</row>
    <row r="575" spans="1:20" ht="42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</row>
    <row r="576" spans="1:20" ht="4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</row>
    <row r="577" spans="1:20" ht="42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</row>
    <row r="578" spans="1:20" ht="4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</row>
    <row r="579" spans="1:20" ht="4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si="40"/>
        <v>0</v>
      </c>
      <c r="P579">
        <f t="shared" si="41"/>
        <v>10</v>
      </c>
      <c r="Q579" s="11" t="s">
        <v>8317</v>
      </c>
      <c r="R579" t="s">
        <v>8318</v>
      </c>
      <c r="S579" s="16">
        <f t="shared" si="42"/>
        <v>42450.589143518519</v>
      </c>
      <c r="T579" s="16">
        <f t="shared" si="43"/>
        <v>42510.589143518519</v>
      </c>
    </row>
    <row r="580" spans="1:20" ht="2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0"/>
        <v>0</v>
      </c>
      <c r="P580">
        <f t="shared" si="41"/>
        <v>2</v>
      </c>
      <c r="Q580" s="11" t="s">
        <v>8317</v>
      </c>
      <c r="R580" t="s">
        <v>8318</v>
      </c>
      <c r="S580" s="16">
        <f t="shared" si="42"/>
        <v>42230.578622685185</v>
      </c>
      <c r="T580" s="16">
        <f t="shared" si="43"/>
        <v>42254.578622685185</v>
      </c>
    </row>
    <row r="581" spans="1:20" ht="2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0"/>
        <v>1</v>
      </c>
      <c r="P581">
        <f t="shared" si="41"/>
        <v>35</v>
      </c>
      <c r="Q581" s="11" t="s">
        <v>8317</v>
      </c>
      <c r="R581" t="s">
        <v>8318</v>
      </c>
      <c r="S581" s="16">
        <f t="shared" si="42"/>
        <v>41968.852118055554</v>
      </c>
      <c r="T581" s="16">
        <f t="shared" si="43"/>
        <v>41998.852118055554</v>
      </c>
    </row>
    <row r="582" spans="1:20" ht="4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0"/>
        <v>0</v>
      </c>
      <c r="P582">
        <f t="shared" si="41"/>
        <v>1</v>
      </c>
      <c r="Q582" s="11" t="s">
        <v>8317</v>
      </c>
      <c r="R582" t="s">
        <v>8318</v>
      </c>
      <c r="S582" s="16">
        <f t="shared" si="42"/>
        <v>42605.908182870371</v>
      </c>
      <c r="T582" s="16">
        <f t="shared" si="43"/>
        <v>42635.908182870371</v>
      </c>
    </row>
    <row r="583" spans="1:20" ht="4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0"/>
        <v>0</v>
      </c>
      <c r="P583">
        <f t="shared" si="41"/>
        <v>0</v>
      </c>
      <c r="Q583" s="11" t="s">
        <v>8317</v>
      </c>
      <c r="R583" t="s">
        <v>8318</v>
      </c>
      <c r="S583" s="16">
        <f t="shared" si="42"/>
        <v>42188.012777777782</v>
      </c>
      <c r="T583" s="16">
        <f t="shared" si="43"/>
        <v>42218.012777777782</v>
      </c>
    </row>
    <row r="584" spans="1:20" ht="4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0"/>
        <v>0</v>
      </c>
      <c r="P584">
        <f t="shared" si="41"/>
        <v>0</v>
      </c>
      <c r="Q584" s="11" t="s">
        <v>8317</v>
      </c>
      <c r="R584" t="s">
        <v>8318</v>
      </c>
      <c r="S584" s="16">
        <f t="shared" si="42"/>
        <v>42055.739803240736</v>
      </c>
      <c r="T584" s="16">
        <f t="shared" si="43"/>
        <v>42078.75</v>
      </c>
    </row>
    <row r="585" spans="1:20" ht="4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0"/>
        <v>0</v>
      </c>
      <c r="P585">
        <f t="shared" si="41"/>
        <v>1</v>
      </c>
      <c r="Q585" s="11" t="s">
        <v>8317</v>
      </c>
      <c r="R585" t="s">
        <v>8318</v>
      </c>
      <c r="S585" s="16">
        <f t="shared" si="42"/>
        <v>42052.93850694444</v>
      </c>
      <c r="T585" s="16">
        <f t="shared" si="43"/>
        <v>42082.896840277783</v>
      </c>
    </row>
    <row r="586" spans="1:20" ht="28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0"/>
        <v>1</v>
      </c>
      <c r="P586">
        <f t="shared" si="41"/>
        <v>5</v>
      </c>
      <c r="Q586" s="11" t="s">
        <v>8317</v>
      </c>
      <c r="R586" t="s">
        <v>8318</v>
      </c>
      <c r="S586" s="16">
        <f t="shared" si="42"/>
        <v>42049.716620370367</v>
      </c>
      <c r="T586" s="16">
        <f t="shared" si="43"/>
        <v>42079.674953703703</v>
      </c>
    </row>
    <row r="587" spans="1:20" ht="4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0"/>
        <v>0</v>
      </c>
      <c r="P587">
        <f t="shared" si="41"/>
        <v>0</v>
      </c>
      <c r="Q587" s="11" t="s">
        <v>8317</v>
      </c>
      <c r="R587" t="s">
        <v>8318</v>
      </c>
      <c r="S587" s="16">
        <f t="shared" si="42"/>
        <v>42283.3909375</v>
      </c>
      <c r="T587" s="16">
        <f t="shared" si="43"/>
        <v>42339</v>
      </c>
    </row>
    <row r="588" spans="1:20" ht="4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0"/>
        <v>1</v>
      </c>
      <c r="P588">
        <f t="shared" si="41"/>
        <v>14</v>
      </c>
      <c r="Q588" s="11" t="s">
        <v>8317</v>
      </c>
      <c r="R588" t="s">
        <v>8318</v>
      </c>
      <c r="S588" s="16">
        <f t="shared" si="42"/>
        <v>42020.854247685187</v>
      </c>
      <c r="T588" s="16">
        <f t="shared" si="43"/>
        <v>42050.854247685187</v>
      </c>
    </row>
    <row r="589" spans="1:20" ht="70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0"/>
        <v>9</v>
      </c>
      <c r="P589">
        <f t="shared" si="41"/>
        <v>389.29</v>
      </c>
      <c r="Q589" s="11" t="s">
        <v>8317</v>
      </c>
      <c r="R589" t="s">
        <v>8318</v>
      </c>
      <c r="S589" s="16">
        <f t="shared" si="42"/>
        <v>42080.757326388892</v>
      </c>
      <c r="T589" s="16">
        <f t="shared" si="43"/>
        <v>42110.757326388892</v>
      </c>
    </row>
    <row r="590" spans="1:20" ht="4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0"/>
        <v>3</v>
      </c>
      <c r="P590">
        <f t="shared" si="41"/>
        <v>150.5</v>
      </c>
      <c r="Q590" s="11" t="s">
        <v>8317</v>
      </c>
      <c r="R590" t="s">
        <v>8318</v>
      </c>
      <c r="S590" s="16">
        <f t="shared" si="42"/>
        <v>42631.769513888896</v>
      </c>
      <c r="T590" s="16">
        <f t="shared" si="43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ref="O591:O654" si="44">ROUND(E591/D591*100,0)</f>
        <v>0</v>
      </c>
      <c r="P591">
        <f t="shared" ref="P591:P654" si="45">IFERROR(ROUND(E591/L591,2),0)</f>
        <v>1</v>
      </c>
      <c r="Q591" s="11" t="s">
        <v>8317</v>
      </c>
      <c r="R591" t="s">
        <v>8318</v>
      </c>
      <c r="S591" s="16">
        <f t="shared" ref="S591:S654" si="46">(((J591/60)/60/24)+DATE(1970,1,1))</f>
        <v>42178.614571759259</v>
      </c>
      <c r="T591" s="16">
        <f t="shared" ref="T591:T654" si="47">(((I591/60)/60)/24)+DATE(1970,1,1)</f>
        <v>42193.614571759259</v>
      </c>
    </row>
    <row r="592" spans="1:20" ht="42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4"/>
        <v>4</v>
      </c>
      <c r="P592">
        <f t="shared" si="45"/>
        <v>24.78</v>
      </c>
      <c r="Q592" s="11" t="s">
        <v>8317</v>
      </c>
      <c r="R592" t="s">
        <v>8318</v>
      </c>
      <c r="S592" s="16">
        <f t="shared" si="46"/>
        <v>42377.554756944446</v>
      </c>
      <c r="T592" s="16">
        <f t="shared" si="47"/>
        <v>42408.542361111111</v>
      </c>
    </row>
    <row r="593" spans="1:20" ht="4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4"/>
        <v>0</v>
      </c>
      <c r="P593">
        <f t="shared" si="45"/>
        <v>30.5</v>
      </c>
      <c r="Q593" s="11" t="s">
        <v>8317</v>
      </c>
      <c r="R593" t="s">
        <v>8318</v>
      </c>
      <c r="S593" s="16">
        <f t="shared" si="46"/>
        <v>42177.543171296296</v>
      </c>
      <c r="T593" s="16">
        <f t="shared" si="47"/>
        <v>42207.543171296296</v>
      </c>
    </row>
    <row r="594" spans="1:20" ht="4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4"/>
        <v>3</v>
      </c>
      <c r="P594">
        <f t="shared" si="45"/>
        <v>250</v>
      </c>
      <c r="Q594" s="11" t="s">
        <v>8317</v>
      </c>
      <c r="R594" t="s">
        <v>8318</v>
      </c>
      <c r="S594" s="16">
        <f t="shared" si="46"/>
        <v>41946.232175925928</v>
      </c>
      <c r="T594" s="16">
        <f t="shared" si="47"/>
        <v>41976.232175925921</v>
      </c>
    </row>
    <row r="595" spans="1:20" ht="5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4"/>
        <v>23</v>
      </c>
      <c r="P595">
        <f t="shared" si="45"/>
        <v>16.43</v>
      </c>
      <c r="Q595" s="11" t="s">
        <v>8317</v>
      </c>
      <c r="R595" t="s">
        <v>8318</v>
      </c>
      <c r="S595" s="16">
        <f t="shared" si="46"/>
        <v>42070.677604166667</v>
      </c>
      <c r="T595" s="16">
        <f t="shared" si="47"/>
        <v>42100.635937500003</v>
      </c>
    </row>
    <row r="596" spans="1:20" ht="2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4"/>
        <v>0</v>
      </c>
      <c r="P596">
        <f t="shared" si="45"/>
        <v>13</v>
      </c>
      <c r="Q596" s="11" t="s">
        <v>8317</v>
      </c>
      <c r="R596" t="s">
        <v>8318</v>
      </c>
      <c r="S596" s="16">
        <f t="shared" si="46"/>
        <v>42446.780162037037</v>
      </c>
      <c r="T596" s="16">
        <f t="shared" si="47"/>
        <v>42476.780162037037</v>
      </c>
    </row>
    <row r="597" spans="1:20" ht="4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4"/>
        <v>0</v>
      </c>
      <c r="P597">
        <f t="shared" si="45"/>
        <v>53.25</v>
      </c>
      <c r="Q597" s="11" t="s">
        <v>8317</v>
      </c>
      <c r="R597" t="s">
        <v>8318</v>
      </c>
      <c r="S597" s="16">
        <f t="shared" si="46"/>
        <v>42083.069884259254</v>
      </c>
      <c r="T597" s="16">
        <f t="shared" si="47"/>
        <v>42128.069884259254</v>
      </c>
    </row>
    <row r="598" spans="1:20" ht="2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4"/>
        <v>0</v>
      </c>
      <c r="P598">
        <f t="shared" si="45"/>
        <v>3</v>
      </c>
      <c r="Q598" s="11" t="s">
        <v>8317</v>
      </c>
      <c r="R598" t="s">
        <v>8318</v>
      </c>
      <c r="S598" s="16">
        <f t="shared" si="46"/>
        <v>42646.896898148145</v>
      </c>
      <c r="T598" s="16">
        <f t="shared" si="47"/>
        <v>42676.896898148145</v>
      </c>
    </row>
    <row r="599" spans="1:20" ht="4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4"/>
        <v>0</v>
      </c>
      <c r="P599">
        <f t="shared" si="45"/>
        <v>10</v>
      </c>
      <c r="Q599" s="11" t="s">
        <v>8317</v>
      </c>
      <c r="R599" t="s">
        <v>8318</v>
      </c>
      <c r="S599" s="16">
        <f t="shared" si="46"/>
        <v>42545.705266203702</v>
      </c>
      <c r="T599" s="16">
        <f t="shared" si="47"/>
        <v>42582.666666666672</v>
      </c>
    </row>
    <row r="600" spans="1:20" ht="2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4"/>
        <v>34</v>
      </c>
      <c r="P600">
        <f t="shared" si="45"/>
        <v>121.43</v>
      </c>
      <c r="Q600" s="11" t="s">
        <v>8317</v>
      </c>
      <c r="R600" t="s">
        <v>8318</v>
      </c>
      <c r="S600" s="16">
        <f t="shared" si="46"/>
        <v>41948.00209490741</v>
      </c>
      <c r="T600" s="16">
        <f t="shared" si="47"/>
        <v>41978.00209490741</v>
      </c>
    </row>
    <row r="601" spans="1:20" ht="4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4"/>
        <v>0</v>
      </c>
      <c r="P601">
        <f t="shared" si="45"/>
        <v>15.5</v>
      </c>
      <c r="Q601" s="11" t="s">
        <v>8317</v>
      </c>
      <c r="R601" t="s">
        <v>8318</v>
      </c>
      <c r="S601" s="16">
        <f t="shared" si="46"/>
        <v>42047.812523148154</v>
      </c>
      <c r="T601" s="16">
        <f t="shared" si="47"/>
        <v>42071.636111111111</v>
      </c>
    </row>
    <row r="602" spans="1:20" ht="2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4"/>
        <v>2</v>
      </c>
      <c r="P602">
        <f t="shared" si="45"/>
        <v>100</v>
      </c>
      <c r="Q602" s="11" t="s">
        <v>8317</v>
      </c>
      <c r="R602" t="s">
        <v>8318</v>
      </c>
      <c r="S602" s="16">
        <f t="shared" si="46"/>
        <v>42073.798171296294</v>
      </c>
      <c r="T602" s="16">
        <f t="shared" si="47"/>
        <v>42133.798171296294</v>
      </c>
    </row>
    <row r="603" spans="1:20" ht="4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4"/>
        <v>1</v>
      </c>
      <c r="P603">
        <f t="shared" si="45"/>
        <v>23.33</v>
      </c>
      <c r="Q603" s="11" t="s">
        <v>8317</v>
      </c>
      <c r="R603" t="s">
        <v>8318</v>
      </c>
      <c r="S603" s="16">
        <f t="shared" si="46"/>
        <v>41969.858090277776</v>
      </c>
      <c r="T603" s="16">
        <f t="shared" si="47"/>
        <v>41999.858090277776</v>
      </c>
    </row>
    <row r="604" spans="1:20" ht="4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4"/>
        <v>0</v>
      </c>
      <c r="P604">
        <f t="shared" si="45"/>
        <v>0</v>
      </c>
      <c r="Q604" s="11" t="s">
        <v>8317</v>
      </c>
      <c r="R604" t="s">
        <v>8318</v>
      </c>
      <c r="S604" s="16">
        <f t="shared" si="46"/>
        <v>42143.79415509259</v>
      </c>
      <c r="T604" s="16">
        <f t="shared" si="47"/>
        <v>42173.79415509259</v>
      </c>
    </row>
    <row r="605" spans="1:20" ht="4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4"/>
        <v>4</v>
      </c>
      <c r="P605">
        <f t="shared" si="45"/>
        <v>45.39</v>
      </c>
      <c r="Q605" s="11" t="s">
        <v>8317</v>
      </c>
      <c r="R605" t="s">
        <v>8318</v>
      </c>
      <c r="S605" s="16">
        <f t="shared" si="46"/>
        <v>41835.639155092591</v>
      </c>
      <c r="T605" s="16">
        <f t="shared" si="47"/>
        <v>41865.639155092591</v>
      </c>
    </row>
    <row r="606" spans="1:20" ht="4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4"/>
        <v>0</v>
      </c>
      <c r="P606">
        <f t="shared" si="45"/>
        <v>0</v>
      </c>
      <c r="Q606" s="11" t="s">
        <v>8317</v>
      </c>
      <c r="R606" t="s">
        <v>8318</v>
      </c>
      <c r="S606" s="16">
        <f t="shared" si="46"/>
        <v>41849.035370370373</v>
      </c>
      <c r="T606" s="16">
        <f t="shared" si="47"/>
        <v>41879.035370370373</v>
      </c>
    </row>
    <row r="607" spans="1:20" ht="2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4"/>
        <v>3</v>
      </c>
      <c r="P607">
        <f t="shared" si="45"/>
        <v>16.38</v>
      </c>
      <c r="Q607" s="11" t="s">
        <v>8317</v>
      </c>
      <c r="R607" t="s">
        <v>8318</v>
      </c>
      <c r="S607" s="16">
        <f t="shared" si="46"/>
        <v>42194.357731481476</v>
      </c>
      <c r="T607" s="16">
        <f t="shared" si="47"/>
        <v>42239.357731481476</v>
      </c>
    </row>
    <row r="608" spans="1:20" ht="42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4"/>
        <v>0</v>
      </c>
      <c r="P608">
        <f t="shared" si="45"/>
        <v>10</v>
      </c>
      <c r="Q608" s="11" t="s">
        <v>8317</v>
      </c>
      <c r="R608" t="s">
        <v>8318</v>
      </c>
      <c r="S608" s="16">
        <f t="shared" si="46"/>
        <v>42102.650567129633</v>
      </c>
      <c r="T608" s="16">
        <f t="shared" si="47"/>
        <v>42148.625</v>
      </c>
    </row>
    <row r="609" spans="1:20" ht="4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4"/>
        <v>0</v>
      </c>
      <c r="P609">
        <f t="shared" si="45"/>
        <v>0</v>
      </c>
      <c r="Q609" s="11" t="s">
        <v>8317</v>
      </c>
      <c r="R609" t="s">
        <v>8318</v>
      </c>
      <c r="S609" s="16">
        <f t="shared" si="46"/>
        <v>42300.825648148151</v>
      </c>
      <c r="T609" s="16">
        <f t="shared" si="47"/>
        <v>42330.867314814815</v>
      </c>
    </row>
    <row r="610" spans="1:20" ht="4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4"/>
        <v>1</v>
      </c>
      <c r="P610">
        <f t="shared" si="45"/>
        <v>292.2</v>
      </c>
      <c r="Q610" s="11" t="s">
        <v>8317</v>
      </c>
      <c r="R610" t="s">
        <v>8318</v>
      </c>
      <c r="S610" s="16">
        <f t="shared" si="46"/>
        <v>42140.921064814815</v>
      </c>
      <c r="T610" s="16">
        <f t="shared" si="47"/>
        <v>42170.921064814815</v>
      </c>
    </row>
    <row r="611" spans="1:20" ht="4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4"/>
        <v>1</v>
      </c>
      <c r="P611">
        <f t="shared" si="45"/>
        <v>5</v>
      </c>
      <c r="Q611" s="11" t="s">
        <v>8317</v>
      </c>
      <c r="R611" t="s">
        <v>8318</v>
      </c>
      <c r="S611" s="16">
        <f t="shared" si="46"/>
        <v>42307.034074074079</v>
      </c>
      <c r="T611" s="16">
        <f t="shared" si="47"/>
        <v>42337.075740740736</v>
      </c>
    </row>
    <row r="612" spans="1:20" ht="4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4"/>
        <v>0</v>
      </c>
      <c r="P612">
        <f t="shared" si="45"/>
        <v>0</v>
      </c>
      <c r="Q612" s="11" t="s">
        <v>8317</v>
      </c>
      <c r="R612" t="s">
        <v>8318</v>
      </c>
      <c r="S612" s="16">
        <f t="shared" si="46"/>
        <v>42086.83085648148</v>
      </c>
      <c r="T612" s="16">
        <f t="shared" si="47"/>
        <v>42116.83085648148</v>
      </c>
    </row>
    <row r="613" spans="1:20" ht="4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4"/>
        <v>0</v>
      </c>
      <c r="P613">
        <f t="shared" si="45"/>
        <v>0</v>
      </c>
      <c r="Q613" s="11" t="s">
        <v>8317</v>
      </c>
      <c r="R613" t="s">
        <v>8318</v>
      </c>
      <c r="S613" s="16">
        <f t="shared" si="46"/>
        <v>42328.560613425929</v>
      </c>
      <c r="T613" s="16">
        <f t="shared" si="47"/>
        <v>42388.560613425929</v>
      </c>
    </row>
    <row r="614" spans="1:20" ht="2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4"/>
        <v>0</v>
      </c>
      <c r="P614">
        <f t="shared" si="45"/>
        <v>0</v>
      </c>
      <c r="Q614" s="11" t="s">
        <v>8317</v>
      </c>
      <c r="R614" t="s">
        <v>8318</v>
      </c>
      <c r="S614" s="16">
        <f t="shared" si="46"/>
        <v>42585.031782407401</v>
      </c>
      <c r="T614" s="16">
        <f t="shared" si="47"/>
        <v>42615.031782407401</v>
      </c>
    </row>
    <row r="615" spans="1:20" ht="4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4"/>
        <v>21</v>
      </c>
      <c r="P615">
        <f t="shared" si="45"/>
        <v>105.93</v>
      </c>
      <c r="Q615" s="11" t="s">
        <v>8317</v>
      </c>
      <c r="R615" t="s">
        <v>8318</v>
      </c>
      <c r="S615" s="16">
        <f t="shared" si="46"/>
        <v>42247.496759259258</v>
      </c>
      <c r="T615" s="16">
        <f t="shared" si="47"/>
        <v>42278.207638888889</v>
      </c>
    </row>
    <row r="616" spans="1:20" ht="4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4"/>
        <v>0</v>
      </c>
      <c r="P616">
        <f t="shared" si="45"/>
        <v>0</v>
      </c>
      <c r="Q616" s="11" t="s">
        <v>8317</v>
      </c>
      <c r="R616" t="s">
        <v>8318</v>
      </c>
      <c r="S616" s="16">
        <f t="shared" si="46"/>
        <v>42515.061805555553</v>
      </c>
      <c r="T616" s="16">
        <f t="shared" si="47"/>
        <v>42545.061805555553</v>
      </c>
    </row>
    <row r="617" spans="1:20" ht="4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4"/>
        <v>0</v>
      </c>
      <c r="P617">
        <f t="shared" si="45"/>
        <v>0</v>
      </c>
      <c r="Q617" s="11" t="s">
        <v>8317</v>
      </c>
      <c r="R617" t="s">
        <v>8318</v>
      </c>
      <c r="S617" s="16">
        <f t="shared" si="46"/>
        <v>42242.122210648144</v>
      </c>
      <c r="T617" s="16">
        <f t="shared" si="47"/>
        <v>42272.122210648144</v>
      </c>
    </row>
    <row r="618" spans="1:20" ht="4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4"/>
        <v>0</v>
      </c>
      <c r="P618">
        <f t="shared" si="45"/>
        <v>0</v>
      </c>
      <c r="Q618" s="11" t="s">
        <v>8317</v>
      </c>
      <c r="R618" t="s">
        <v>8318</v>
      </c>
      <c r="S618" s="16">
        <f t="shared" si="46"/>
        <v>42761.376238425932</v>
      </c>
      <c r="T618" s="16">
        <f t="shared" si="47"/>
        <v>42791.376238425932</v>
      </c>
    </row>
    <row r="619" spans="1:20" ht="42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4"/>
        <v>3</v>
      </c>
      <c r="P619">
        <f t="shared" si="45"/>
        <v>20</v>
      </c>
      <c r="Q619" s="11" t="s">
        <v>8317</v>
      </c>
      <c r="R619" t="s">
        <v>8318</v>
      </c>
      <c r="S619" s="16">
        <f t="shared" si="46"/>
        <v>42087.343090277776</v>
      </c>
      <c r="T619" s="16">
        <f t="shared" si="47"/>
        <v>42132.343090277776</v>
      </c>
    </row>
    <row r="620" spans="1:20" ht="4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4"/>
        <v>0</v>
      </c>
      <c r="P620">
        <f t="shared" si="45"/>
        <v>0</v>
      </c>
      <c r="Q620" s="11" t="s">
        <v>8317</v>
      </c>
      <c r="R620" t="s">
        <v>8318</v>
      </c>
      <c r="S620" s="16">
        <f t="shared" si="46"/>
        <v>42317.810219907406</v>
      </c>
      <c r="T620" s="16">
        <f t="shared" si="47"/>
        <v>42347.810219907406</v>
      </c>
    </row>
    <row r="621" spans="1:20" ht="2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4"/>
        <v>0</v>
      </c>
      <c r="P621">
        <f t="shared" si="45"/>
        <v>1</v>
      </c>
      <c r="Q621" s="11" t="s">
        <v>8317</v>
      </c>
      <c r="R621" t="s">
        <v>8318</v>
      </c>
      <c r="S621" s="16">
        <f t="shared" si="46"/>
        <v>41908.650347222225</v>
      </c>
      <c r="T621" s="16">
        <f t="shared" si="47"/>
        <v>41968.692013888889</v>
      </c>
    </row>
    <row r="622" spans="1:20" ht="4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4"/>
        <v>1</v>
      </c>
      <c r="P622">
        <f t="shared" si="45"/>
        <v>300</v>
      </c>
      <c r="Q622" s="11" t="s">
        <v>8317</v>
      </c>
      <c r="R622" t="s">
        <v>8318</v>
      </c>
      <c r="S622" s="16">
        <f t="shared" si="46"/>
        <v>41831.716874999998</v>
      </c>
      <c r="T622" s="16">
        <f t="shared" si="47"/>
        <v>41876.716874999998</v>
      </c>
    </row>
    <row r="623" spans="1:20" ht="4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4"/>
        <v>1</v>
      </c>
      <c r="P623">
        <f t="shared" si="45"/>
        <v>87</v>
      </c>
      <c r="Q623" s="11" t="s">
        <v>8317</v>
      </c>
      <c r="R623" t="s">
        <v>8318</v>
      </c>
      <c r="S623" s="16">
        <f t="shared" si="46"/>
        <v>42528.987696759257</v>
      </c>
      <c r="T623" s="16">
        <f t="shared" si="47"/>
        <v>42558.987696759257</v>
      </c>
    </row>
    <row r="624" spans="1:20" ht="4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4"/>
        <v>6</v>
      </c>
      <c r="P624">
        <f t="shared" si="45"/>
        <v>37.89</v>
      </c>
      <c r="Q624" s="11" t="s">
        <v>8317</v>
      </c>
      <c r="R624" t="s">
        <v>8318</v>
      </c>
      <c r="S624" s="16">
        <f t="shared" si="46"/>
        <v>42532.774745370371</v>
      </c>
      <c r="T624" s="16">
        <f t="shared" si="47"/>
        <v>42552.774745370371</v>
      </c>
    </row>
    <row r="625" spans="1:20" ht="42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4"/>
        <v>0</v>
      </c>
      <c r="P625">
        <f t="shared" si="45"/>
        <v>0</v>
      </c>
      <c r="Q625" s="11" t="s">
        <v>8317</v>
      </c>
      <c r="R625" t="s">
        <v>8318</v>
      </c>
      <c r="S625" s="16">
        <f t="shared" si="46"/>
        <v>42122.009224537032</v>
      </c>
      <c r="T625" s="16">
        <f t="shared" si="47"/>
        <v>42152.009224537032</v>
      </c>
    </row>
    <row r="626" spans="1:20" ht="4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4"/>
        <v>0</v>
      </c>
      <c r="P626">
        <f t="shared" si="45"/>
        <v>0</v>
      </c>
      <c r="Q626" s="11" t="s">
        <v>8317</v>
      </c>
      <c r="R626" t="s">
        <v>8318</v>
      </c>
      <c r="S626" s="16">
        <f t="shared" si="46"/>
        <v>42108.988900462966</v>
      </c>
      <c r="T626" s="16">
        <f t="shared" si="47"/>
        <v>42138.988900462966</v>
      </c>
    </row>
    <row r="627" spans="1:20" ht="4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4"/>
        <v>0</v>
      </c>
      <c r="P627">
        <f t="shared" si="45"/>
        <v>0</v>
      </c>
      <c r="Q627" s="11" t="s">
        <v>8317</v>
      </c>
      <c r="R627" t="s">
        <v>8318</v>
      </c>
      <c r="S627" s="16">
        <f t="shared" si="46"/>
        <v>42790.895567129628</v>
      </c>
      <c r="T627" s="16">
        <f t="shared" si="47"/>
        <v>42820.853900462964</v>
      </c>
    </row>
    <row r="628" spans="1:20" ht="4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4"/>
        <v>17</v>
      </c>
      <c r="P628">
        <f t="shared" si="45"/>
        <v>111.41</v>
      </c>
      <c r="Q628" s="11" t="s">
        <v>8317</v>
      </c>
      <c r="R628" t="s">
        <v>8318</v>
      </c>
      <c r="S628" s="16">
        <f t="shared" si="46"/>
        <v>42198.559479166666</v>
      </c>
      <c r="T628" s="16">
        <f t="shared" si="47"/>
        <v>42231.556944444441</v>
      </c>
    </row>
    <row r="629" spans="1:20" ht="4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4"/>
        <v>0</v>
      </c>
      <c r="P629">
        <f t="shared" si="45"/>
        <v>90</v>
      </c>
      <c r="Q629" s="11" t="s">
        <v>8317</v>
      </c>
      <c r="R629" t="s">
        <v>8318</v>
      </c>
      <c r="S629" s="16">
        <f t="shared" si="46"/>
        <v>42384.306840277779</v>
      </c>
      <c r="T629" s="16">
        <f t="shared" si="47"/>
        <v>42443.958333333328</v>
      </c>
    </row>
    <row r="630" spans="1:20" ht="4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4"/>
        <v>0</v>
      </c>
      <c r="P630">
        <f t="shared" si="45"/>
        <v>0</v>
      </c>
      <c r="Q630" s="11" t="s">
        <v>8317</v>
      </c>
      <c r="R630" t="s">
        <v>8318</v>
      </c>
      <c r="S630" s="16">
        <f t="shared" si="46"/>
        <v>41803.692789351851</v>
      </c>
      <c r="T630" s="16">
        <f t="shared" si="47"/>
        <v>41833.692789351851</v>
      </c>
    </row>
    <row r="631" spans="1:20" ht="4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4"/>
        <v>0</v>
      </c>
      <c r="P631">
        <f t="shared" si="45"/>
        <v>116.67</v>
      </c>
      <c r="Q631" s="11" t="s">
        <v>8317</v>
      </c>
      <c r="R631" t="s">
        <v>8318</v>
      </c>
      <c r="S631" s="16">
        <f t="shared" si="46"/>
        <v>42474.637824074074</v>
      </c>
      <c r="T631" s="16">
        <f t="shared" si="47"/>
        <v>42504.637824074074</v>
      </c>
    </row>
    <row r="632" spans="1:20" ht="42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4"/>
        <v>0</v>
      </c>
      <c r="P632">
        <f t="shared" si="45"/>
        <v>10</v>
      </c>
      <c r="Q632" s="11" t="s">
        <v>8317</v>
      </c>
      <c r="R632" t="s">
        <v>8318</v>
      </c>
      <c r="S632" s="16">
        <f t="shared" si="46"/>
        <v>42223.619456018518</v>
      </c>
      <c r="T632" s="16">
        <f t="shared" si="47"/>
        <v>42253.215277777781</v>
      </c>
    </row>
    <row r="633" spans="1:20" ht="2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4"/>
        <v>1</v>
      </c>
      <c r="P633">
        <f t="shared" si="45"/>
        <v>76.67</v>
      </c>
      <c r="Q633" s="11" t="s">
        <v>8317</v>
      </c>
      <c r="R633" t="s">
        <v>8318</v>
      </c>
      <c r="S633" s="16">
        <f t="shared" si="46"/>
        <v>42489.772326388891</v>
      </c>
      <c r="T633" s="16">
        <f t="shared" si="47"/>
        <v>42518.772326388891</v>
      </c>
    </row>
    <row r="634" spans="1:20" ht="2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4"/>
        <v>0</v>
      </c>
      <c r="P634">
        <f t="shared" si="45"/>
        <v>0</v>
      </c>
      <c r="Q634" s="11" t="s">
        <v>8317</v>
      </c>
      <c r="R634" t="s">
        <v>8318</v>
      </c>
      <c r="S634" s="16">
        <f t="shared" si="46"/>
        <v>42303.659317129626</v>
      </c>
      <c r="T634" s="16">
        <f t="shared" si="47"/>
        <v>42333.700983796298</v>
      </c>
    </row>
    <row r="635" spans="1:20" ht="4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4"/>
        <v>12</v>
      </c>
      <c r="P635">
        <f t="shared" si="45"/>
        <v>49.8</v>
      </c>
      <c r="Q635" s="11" t="s">
        <v>8317</v>
      </c>
      <c r="R635" t="s">
        <v>8318</v>
      </c>
      <c r="S635" s="16">
        <f t="shared" si="46"/>
        <v>42507.29932870371</v>
      </c>
      <c r="T635" s="16">
        <f t="shared" si="47"/>
        <v>42538.958333333328</v>
      </c>
    </row>
    <row r="636" spans="1:20" ht="2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4"/>
        <v>0</v>
      </c>
      <c r="P636">
        <f t="shared" si="45"/>
        <v>1</v>
      </c>
      <c r="Q636" s="11" t="s">
        <v>8317</v>
      </c>
      <c r="R636" t="s">
        <v>8318</v>
      </c>
      <c r="S636" s="16">
        <f t="shared" si="46"/>
        <v>42031.928576388891</v>
      </c>
      <c r="T636" s="16">
        <f t="shared" si="47"/>
        <v>42061.928576388891</v>
      </c>
    </row>
    <row r="637" spans="1:20" ht="2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4"/>
        <v>0</v>
      </c>
      <c r="P637">
        <f t="shared" si="45"/>
        <v>2</v>
      </c>
      <c r="Q637" s="11" t="s">
        <v>8317</v>
      </c>
      <c r="R637" t="s">
        <v>8318</v>
      </c>
      <c r="S637" s="16">
        <f t="shared" si="46"/>
        <v>42076.092152777783</v>
      </c>
      <c r="T637" s="16">
        <f t="shared" si="47"/>
        <v>42106.092152777783</v>
      </c>
    </row>
    <row r="638" spans="1:20" ht="28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4"/>
        <v>0</v>
      </c>
      <c r="P638">
        <f t="shared" si="45"/>
        <v>4</v>
      </c>
      <c r="Q638" s="11" t="s">
        <v>8317</v>
      </c>
      <c r="R638" t="s">
        <v>8318</v>
      </c>
      <c r="S638" s="16">
        <f t="shared" si="46"/>
        <v>42131.455439814818</v>
      </c>
      <c r="T638" s="16">
        <f t="shared" si="47"/>
        <v>42161.44930555555</v>
      </c>
    </row>
    <row r="639" spans="1:20" ht="4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4"/>
        <v>0</v>
      </c>
      <c r="P639">
        <f t="shared" si="45"/>
        <v>0</v>
      </c>
      <c r="Q639" s="11" t="s">
        <v>8317</v>
      </c>
      <c r="R639" t="s">
        <v>8318</v>
      </c>
      <c r="S639" s="16">
        <f t="shared" si="46"/>
        <v>42762.962013888886</v>
      </c>
      <c r="T639" s="16">
        <f t="shared" si="47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4"/>
        <v>0</v>
      </c>
      <c r="P640">
        <f t="shared" si="45"/>
        <v>3</v>
      </c>
      <c r="Q640" s="11" t="s">
        <v>8317</v>
      </c>
      <c r="R640" t="s">
        <v>8318</v>
      </c>
      <c r="S640" s="16">
        <f t="shared" si="46"/>
        <v>42759.593310185184</v>
      </c>
      <c r="T640" s="16">
        <f t="shared" si="47"/>
        <v>42819.55164351852</v>
      </c>
    </row>
    <row r="641" spans="1:20" ht="2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4"/>
        <v>0</v>
      </c>
      <c r="P641">
        <f t="shared" si="45"/>
        <v>1</v>
      </c>
      <c r="Q641" s="11" t="s">
        <v>8317</v>
      </c>
      <c r="R641" t="s">
        <v>8318</v>
      </c>
      <c r="S641" s="16">
        <f t="shared" si="46"/>
        <v>41865.583275462966</v>
      </c>
      <c r="T641" s="16">
        <f t="shared" si="47"/>
        <v>41925.583275462966</v>
      </c>
    </row>
    <row r="642" spans="1:20" ht="4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4"/>
        <v>144</v>
      </c>
      <c r="P642">
        <f t="shared" si="45"/>
        <v>50.5</v>
      </c>
      <c r="Q642" s="11" t="s">
        <v>8317</v>
      </c>
      <c r="R642" t="s">
        <v>8319</v>
      </c>
      <c r="S642" s="16">
        <f t="shared" si="46"/>
        <v>42683.420312500006</v>
      </c>
      <c r="T642" s="16">
        <f t="shared" si="47"/>
        <v>42698.958333333328</v>
      </c>
    </row>
    <row r="643" spans="1:20" ht="4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si="44"/>
        <v>119</v>
      </c>
      <c r="P643">
        <f t="shared" si="45"/>
        <v>151.32</v>
      </c>
      <c r="Q643" s="11" t="s">
        <v>8317</v>
      </c>
      <c r="R643" t="s">
        <v>8319</v>
      </c>
      <c r="S643" s="16">
        <f t="shared" si="46"/>
        <v>42199.57</v>
      </c>
      <c r="T643" s="16">
        <f t="shared" si="47"/>
        <v>42229.57</v>
      </c>
    </row>
    <row r="644" spans="1:20" ht="4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4"/>
        <v>1460</v>
      </c>
      <c r="P644">
        <f t="shared" si="45"/>
        <v>134.36000000000001</v>
      </c>
      <c r="Q644" s="11" t="s">
        <v>8317</v>
      </c>
      <c r="R644" t="s">
        <v>8319</v>
      </c>
      <c r="S644" s="16">
        <f t="shared" si="46"/>
        <v>42199.651319444441</v>
      </c>
      <c r="T644" s="16">
        <f t="shared" si="47"/>
        <v>42235.651319444441</v>
      </c>
    </row>
    <row r="645" spans="1:20" ht="28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4"/>
        <v>106</v>
      </c>
      <c r="P645">
        <f t="shared" si="45"/>
        <v>174.03</v>
      </c>
      <c r="Q645" s="11" t="s">
        <v>8317</v>
      </c>
      <c r="R645" t="s">
        <v>8319</v>
      </c>
      <c r="S645" s="16">
        <f t="shared" si="46"/>
        <v>42100.642071759255</v>
      </c>
      <c r="T645" s="16">
        <f t="shared" si="47"/>
        <v>42155.642071759255</v>
      </c>
    </row>
    <row r="646" spans="1:20" ht="4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4"/>
        <v>300</v>
      </c>
      <c r="P646">
        <f t="shared" si="45"/>
        <v>73.489999999999995</v>
      </c>
      <c r="Q646" s="11" t="s">
        <v>8317</v>
      </c>
      <c r="R646" t="s">
        <v>8319</v>
      </c>
      <c r="S646" s="16">
        <f t="shared" si="46"/>
        <v>41898.665960648148</v>
      </c>
      <c r="T646" s="16">
        <f t="shared" si="47"/>
        <v>41941.041666666664</v>
      </c>
    </row>
    <row r="647" spans="1:20" ht="2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4"/>
        <v>279</v>
      </c>
      <c r="P647">
        <f t="shared" si="45"/>
        <v>23.52</v>
      </c>
      <c r="Q647" s="11" t="s">
        <v>8317</v>
      </c>
      <c r="R647" t="s">
        <v>8319</v>
      </c>
      <c r="S647" s="16">
        <f t="shared" si="46"/>
        <v>42564.026319444441</v>
      </c>
      <c r="T647" s="16">
        <f t="shared" si="47"/>
        <v>42594.026319444441</v>
      </c>
    </row>
    <row r="648" spans="1:20" ht="4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4"/>
        <v>132</v>
      </c>
      <c r="P648">
        <f t="shared" si="45"/>
        <v>39.07</v>
      </c>
      <c r="Q648" s="11" t="s">
        <v>8317</v>
      </c>
      <c r="R648" t="s">
        <v>8319</v>
      </c>
      <c r="S648" s="16">
        <f t="shared" si="46"/>
        <v>41832.852627314816</v>
      </c>
      <c r="T648" s="16">
        <f t="shared" si="47"/>
        <v>41862.852627314816</v>
      </c>
    </row>
    <row r="649" spans="1:20" ht="4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4"/>
        <v>107</v>
      </c>
      <c r="P649">
        <f t="shared" si="45"/>
        <v>125.94</v>
      </c>
      <c r="Q649" s="11" t="s">
        <v>8317</v>
      </c>
      <c r="R649" t="s">
        <v>8319</v>
      </c>
      <c r="S649" s="16">
        <f t="shared" si="46"/>
        <v>42416.767928240741</v>
      </c>
      <c r="T649" s="16">
        <f t="shared" si="47"/>
        <v>42446.726261574076</v>
      </c>
    </row>
    <row r="650" spans="1:20" ht="2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4"/>
        <v>127</v>
      </c>
      <c r="P650">
        <f t="shared" si="45"/>
        <v>1644</v>
      </c>
      <c r="Q650" s="11" t="s">
        <v>8317</v>
      </c>
      <c r="R650" t="s">
        <v>8319</v>
      </c>
      <c r="S650" s="16">
        <f t="shared" si="46"/>
        <v>41891.693379629629</v>
      </c>
      <c r="T650" s="16">
        <f t="shared" si="47"/>
        <v>41926.693379629629</v>
      </c>
    </row>
    <row r="651" spans="1:20" ht="4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4"/>
        <v>140</v>
      </c>
      <c r="P651">
        <f t="shared" si="45"/>
        <v>42.67</v>
      </c>
      <c r="Q651" s="11" t="s">
        <v>8317</v>
      </c>
      <c r="R651" t="s">
        <v>8319</v>
      </c>
      <c r="S651" s="16">
        <f t="shared" si="46"/>
        <v>41877.912187499998</v>
      </c>
      <c r="T651" s="16">
        <f t="shared" si="47"/>
        <v>41898.912187499998</v>
      </c>
    </row>
    <row r="652" spans="1:20" ht="4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4"/>
        <v>112</v>
      </c>
      <c r="P652">
        <f t="shared" si="45"/>
        <v>35.130000000000003</v>
      </c>
      <c r="Q652" s="11" t="s">
        <v>8317</v>
      </c>
      <c r="R652" t="s">
        <v>8319</v>
      </c>
      <c r="S652" s="16">
        <f t="shared" si="46"/>
        <v>41932.036851851852</v>
      </c>
      <c r="T652" s="16">
        <f t="shared" si="47"/>
        <v>41992.078518518523</v>
      </c>
    </row>
    <row r="653" spans="1:20" ht="4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4"/>
        <v>101</v>
      </c>
      <c r="P653">
        <f t="shared" si="45"/>
        <v>239.35</v>
      </c>
      <c r="Q653" s="11" t="s">
        <v>8317</v>
      </c>
      <c r="R653" t="s">
        <v>8319</v>
      </c>
      <c r="S653" s="16">
        <f t="shared" si="46"/>
        <v>41956.017488425925</v>
      </c>
      <c r="T653" s="16">
        <f t="shared" si="47"/>
        <v>41986.017488425925</v>
      </c>
    </row>
    <row r="654" spans="1:20" ht="42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4"/>
        <v>100</v>
      </c>
      <c r="P654">
        <f t="shared" si="45"/>
        <v>107.64</v>
      </c>
      <c r="Q654" s="11" t="s">
        <v>8317</v>
      </c>
      <c r="R654" t="s">
        <v>8319</v>
      </c>
      <c r="S654" s="16">
        <f t="shared" si="46"/>
        <v>42675.690393518518</v>
      </c>
      <c r="T654" s="16">
        <f t="shared" si="47"/>
        <v>42705.732060185182</v>
      </c>
    </row>
    <row r="655" spans="1:20" ht="42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ref="O655:O718" si="48">ROUND(E655/D655*100,0)</f>
        <v>141</v>
      </c>
      <c r="P655">
        <f t="shared" ref="P655:P718" si="49">IFERROR(ROUND(E655/L655,2),0)</f>
        <v>95.83</v>
      </c>
      <c r="Q655" s="11" t="s">
        <v>8317</v>
      </c>
      <c r="R655" t="s">
        <v>8319</v>
      </c>
      <c r="S655" s="16">
        <f t="shared" ref="S655:S718" si="50">(((J655/60)/60/24)+DATE(1970,1,1))</f>
        <v>42199.618518518517</v>
      </c>
      <c r="T655" s="16">
        <f t="shared" ref="T655:T718" si="51">(((I655/60)/60)/24)+DATE(1970,1,1)</f>
        <v>42236.618518518517</v>
      </c>
    </row>
    <row r="656" spans="1:20" ht="4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8"/>
        <v>267</v>
      </c>
      <c r="P656">
        <f t="shared" si="49"/>
        <v>31.66</v>
      </c>
      <c r="Q656" s="11" t="s">
        <v>8317</v>
      </c>
      <c r="R656" t="s">
        <v>8319</v>
      </c>
      <c r="S656" s="16">
        <f t="shared" si="50"/>
        <v>42163.957326388889</v>
      </c>
      <c r="T656" s="16">
        <f t="shared" si="51"/>
        <v>42193.957326388889</v>
      </c>
    </row>
    <row r="657" spans="1:20" ht="4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8"/>
        <v>147</v>
      </c>
      <c r="P657">
        <f t="shared" si="49"/>
        <v>42.89</v>
      </c>
      <c r="Q657" s="11" t="s">
        <v>8317</v>
      </c>
      <c r="R657" t="s">
        <v>8319</v>
      </c>
      <c r="S657" s="16">
        <f t="shared" si="50"/>
        <v>42045.957314814819</v>
      </c>
      <c r="T657" s="16">
        <f t="shared" si="51"/>
        <v>42075.915648148148</v>
      </c>
    </row>
    <row r="658" spans="1:20" ht="4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8"/>
        <v>214</v>
      </c>
      <c r="P658">
        <f t="shared" si="49"/>
        <v>122.74</v>
      </c>
      <c r="Q658" s="11" t="s">
        <v>8317</v>
      </c>
      <c r="R658" t="s">
        <v>8319</v>
      </c>
      <c r="S658" s="16">
        <f t="shared" si="50"/>
        <v>42417.804618055554</v>
      </c>
      <c r="T658" s="16">
        <f t="shared" si="51"/>
        <v>42477.762951388882</v>
      </c>
    </row>
    <row r="659" spans="1:20" ht="4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8"/>
        <v>126</v>
      </c>
      <c r="P659">
        <f t="shared" si="49"/>
        <v>190.45</v>
      </c>
      <c r="Q659" s="11" t="s">
        <v>8317</v>
      </c>
      <c r="R659" t="s">
        <v>8319</v>
      </c>
      <c r="S659" s="16">
        <f t="shared" si="50"/>
        <v>42331.84574074074</v>
      </c>
      <c r="T659" s="16">
        <f t="shared" si="51"/>
        <v>42361.84574074074</v>
      </c>
    </row>
    <row r="660" spans="1:20" ht="4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8"/>
        <v>104</v>
      </c>
      <c r="P660">
        <f t="shared" si="49"/>
        <v>109.34</v>
      </c>
      <c r="Q660" s="11" t="s">
        <v>8317</v>
      </c>
      <c r="R660" t="s">
        <v>8319</v>
      </c>
      <c r="S660" s="16">
        <f t="shared" si="50"/>
        <v>42179.160752314812</v>
      </c>
      <c r="T660" s="16">
        <f t="shared" si="51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8"/>
        <v>101</v>
      </c>
      <c r="P661">
        <f t="shared" si="49"/>
        <v>143.66999999999999</v>
      </c>
      <c r="Q661" s="11" t="s">
        <v>8317</v>
      </c>
      <c r="R661" t="s">
        <v>8319</v>
      </c>
      <c r="S661" s="16">
        <f t="shared" si="50"/>
        <v>42209.593692129631</v>
      </c>
      <c r="T661" s="16">
        <f t="shared" si="51"/>
        <v>42239.593692129631</v>
      </c>
    </row>
    <row r="662" spans="1:20" ht="4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8"/>
        <v>3</v>
      </c>
      <c r="P662">
        <f t="shared" si="49"/>
        <v>84.94</v>
      </c>
      <c r="Q662" s="11" t="s">
        <v>8317</v>
      </c>
      <c r="R662" t="s">
        <v>8319</v>
      </c>
      <c r="S662" s="16">
        <f t="shared" si="50"/>
        <v>41922.741655092592</v>
      </c>
      <c r="T662" s="16">
        <f t="shared" si="51"/>
        <v>41952.783321759263</v>
      </c>
    </row>
    <row r="663" spans="1:20" ht="4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8"/>
        <v>1</v>
      </c>
      <c r="P663">
        <f t="shared" si="49"/>
        <v>10.56</v>
      </c>
      <c r="Q663" s="11" t="s">
        <v>8317</v>
      </c>
      <c r="R663" t="s">
        <v>8319</v>
      </c>
      <c r="S663" s="16">
        <f t="shared" si="50"/>
        <v>42636.645358796297</v>
      </c>
      <c r="T663" s="16">
        <f t="shared" si="51"/>
        <v>42666.645358796297</v>
      </c>
    </row>
    <row r="664" spans="1:20" ht="28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8"/>
        <v>0</v>
      </c>
      <c r="P664">
        <f t="shared" si="49"/>
        <v>39</v>
      </c>
      <c r="Q664" s="11" t="s">
        <v>8317</v>
      </c>
      <c r="R664" t="s">
        <v>8319</v>
      </c>
      <c r="S664" s="16">
        <f t="shared" si="50"/>
        <v>41990.438043981485</v>
      </c>
      <c r="T664" s="16">
        <f t="shared" si="51"/>
        <v>42020.438043981485</v>
      </c>
    </row>
    <row r="665" spans="1:20" ht="4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8"/>
        <v>0</v>
      </c>
      <c r="P665">
        <f t="shared" si="49"/>
        <v>100</v>
      </c>
      <c r="Q665" s="11" t="s">
        <v>8317</v>
      </c>
      <c r="R665" t="s">
        <v>8319</v>
      </c>
      <c r="S665" s="16">
        <f t="shared" si="50"/>
        <v>42173.843240740738</v>
      </c>
      <c r="T665" s="16">
        <f t="shared" si="51"/>
        <v>42203.843240740738</v>
      </c>
    </row>
    <row r="666" spans="1:20" ht="4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8"/>
        <v>8</v>
      </c>
      <c r="P666">
        <f t="shared" si="49"/>
        <v>31.17</v>
      </c>
      <c r="Q666" s="11" t="s">
        <v>8317</v>
      </c>
      <c r="R666" t="s">
        <v>8319</v>
      </c>
      <c r="S666" s="16">
        <f t="shared" si="50"/>
        <v>42077.666377314818</v>
      </c>
      <c r="T666" s="16">
        <f t="shared" si="51"/>
        <v>42107.666377314818</v>
      </c>
    </row>
    <row r="667" spans="1:20" ht="4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8"/>
        <v>19</v>
      </c>
      <c r="P667">
        <f t="shared" si="49"/>
        <v>155.33000000000001</v>
      </c>
      <c r="Q667" s="11" t="s">
        <v>8317</v>
      </c>
      <c r="R667" t="s">
        <v>8319</v>
      </c>
      <c r="S667" s="16">
        <f t="shared" si="50"/>
        <v>42688.711354166662</v>
      </c>
      <c r="T667" s="16">
        <f t="shared" si="51"/>
        <v>42748.711354166662</v>
      </c>
    </row>
    <row r="668" spans="1:20" ht="4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8"/>
        <v>0</v>
      </c>
      <c r="P668">
        <f t="shared" si="49"/>
        <v>2</v>
      </c>
      <c r="Q668" s="11" t="s">
        <v>8317</v>
      </c>
      <c r="R668" t="s">
        <v>8319</v>
      </c>
      <c r="S668" s="16">
        <f t="shared" si="50"/>
        <v>41838.832152777781</v>
      </c>
      <c r="T668" s="16">
        <f t="shared" si="51"/>
        <v>41868.832152777781</v>
      </c>
    </row>
    <row r="669" spans="1:20" ht="4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8"/>
        <v>10</v>
      </c>
      <c r="P669">
        <f t="shared" si="49"/>
        <v>178.93</v>
      </c>
      <c r="Q669" s="11" t="s">
        <v>8317</v>
      </c>
      <c r="R669" t="s">
        <v>8319</v>
      </c>
      <c r="S669" s="16">
        <f t="shared" si="50"/>
        <v>42632.373414351852</v>
      </c>
      <c r="T669" s="16">
        <f t="shared" si="51"/>
        <v>42672.373414351852</v>
      </c>
    </row>
    <row r="670" spans="1:20" ht="4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8"/>
        <v>5</v>
      </c>
      <c r="P670">
        <f t="shared" si="49"/>
        <v>27.36</v>
      </c>
      <c r="Q670" s="11" t="s">
        <v>8317</v>
      </c>
      <c r="R670" t="s">
        <v>8319</v>
      </c>
      <c r="S670" s="16">
        <f t="shared" si="50"/>
        <v>42090.831273148149</v>
      </c>
      <c r="T670" s="16">
        <f t="shared" si="51"/>
        <v>42135.831273148149</v>
      </c>
    </row>
    <row r="671" spans="1:20" ht="5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8"/>
        <v>22</v>
      </c>
      <c r="P671">
        <f t="shared" si="49"/>
        <v>1536.25</v>
      </c>
      <c r="Q671" s="11" t="s">
        <v>8317</v>
      </c>
      <c r="R671" t="s">
        <v>8319</v>
      </c>
      <c r="S671" s="16">
        <f t="shared" si="50"/>
        <v>42527.625671296293</v>
      </c>
      <c r="T671" s="16">
        <f t="shared" si="51"/>
        <v>42557.625671296293</v>
      </c>
    </row>
    <row r="672" spans="1:20" ht="42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8"/>
        <v>29</v>
      </c>
      <c r="P672">
        <f t="shared" si="49"/>
        <v>85</v>
      </c>
      <c r="Q672" s="11" t="s">
        <v>8317</v>
      </c>
      <c r="R672" t="s">
        <v>8319</v>
      </c>
      <c r="S672" s="16">
        <f t="shared" si="50"/>
        <v>42506.709722222222</v>
      </c>
      <c r="T672" s="16">
        <f t="shared" si="51"/>
        <v>42540.340277777781</v>
      </c>
    </row>
    <row r="673" spans="1:20" ht="42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8"/>
        <v>39</v>
      </c>
      <c r="P673">
        <f t="shared" si="49"/>
        <v>788.53</v>
      </c>
      <c r="Q673" s="11" t="s">
        <v>8317</v>
      </c>
      <c r="R673" t="s">
        <v>8319</v>
      </c>
      <c r="S673" s="16">
        <f t="shared" si="50"/>
        <v>41984.692731481482</v>
      </c>
      <c r="T673" s="16">
        <f t="shared" si="51"/>
        <v>42018.166666666672</v>
      </c>
    </row>
    <row r="674" spans="1:20" ht="4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8"/>
        <v>22</v>
      </c>
      <c r="P674">
        <f t="shared" si="49"/>
        <v>50.3</v>
      </c>
      <c r="Q674" s="11" t="s">
        <v>8317</v>
      </c>
      <c r="R674" t="s">
        <v>8319</v>
      </c>
      <c r="S674" s="16">
        <f t="shared" si="50"/>
        <v>41974.219490740739</v>
      </c>
      <c r="T674" s="16">
        <f t="shared" si="51"/>
        <v>42005.207638888889</v>
      </c>
    </row>
    <row r="675" spans="1:20" ht="42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8"/>
        <v>0</v>
      </c>
      <c r="P675">
        <f t="shared" si="49"/>
        <v>68.33</v>
      </c>
      <c r="Q675" s="11" t="s">
        <v>8317</v>
      </c>
      <c r="R675" t="s">
        <v>8319</v>
      </c>
      <c r="S675" s="16">
        <f t="shared" si="50"/>
        <v>41838.840474537035</v>
      </c>
      <c r="T675" s="16">
        <f t="shared" si="51"/>
        <v>41883.840474537035</v>
      </c>
    </row>
    <row r="676" spans="1:20" ht="2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8"/>
        <v>0</v>
      </c>
      <c r="P676">
        <f t="shared" si="49"/>
        <v>7.5</v>
      </c>
      <c r="Q676" s="11" t="s">
        <v>8317</v>
      </c>
      <c r="R676" t="s">
        <v>8319</v>
      </c>
      <c r="S676" s="16">
        <f t="shared" si="50"/>
        <v>41803.116053240738</v>
      </c>
      <c r="T676" s="16">
        <f t="shared" si="51"/>
        <v>41863.116053240738</v>
      </c>
    </row>
    <row r="677" spans="1:20" ht="4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8"/>
        <v>15</v>
      </c>
      <c r="P677">
        <f t="shared" si="49"/>
        <v>34.270000000000003</v>
      </c>
      <c r="Q677" s="11" t="s">
        <v>8317</v>
      </c>
      <c r="R677" t="s">
        <v>8319</v>
      </c>
      <c r="S677" s="16">
        <f t="shared" si="50"/>
        <v>41975.930601851855</v>
      </c>
      <c r="T677" s="16">
        <f t="shared" si="51"/>
        <v>42005.290972222225</v>
      </c>
    </row>
    <row r="678" spans="1:20" ht="5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8"/>
        <v>1</v>
      </c>
      <c r="P678">
        <f t="shared" si="49"/>
        <v>61.29</v>
      </c>
      <c r="Q678" s="11" t="s">
        <v>8317</v>
      </c>
      <c r="R678" t="s">
        <v>8319</v>
      </c>
      <c r="S678" s="16">
        <f t="shared" si="50"/>
        <v>42012.768298611118</v>
      </c>
      <c r="T678" s="16">
        <f t="shared" si="51"/>
        <v>42042.768298611118</v>
      </c>
    </row>
    <row r="679" spans="1:20" ht="42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8"/>
        <v>26</v>
      </c>
      <c r="P679">
        <f t="shared" si="49"/>
        <v>133.25</v>
      </c>
      <c r="Q679" s="11" t="s">
        <v>8317</v>
      </c>
      <c r="R679" t="s">
        <v>8319</v>
      </c>
      <c r="S679" s="16">
        <f t="shared" si="50"/>
        <v>42504.403877314813</v>
      </c>
      <c r="T679" s="16">
        <f t="shared" si="51"/>
        <v>42549.403877314813</v>
      </c>
    </row>
    <row r="680" spans="1:20" ht="4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8"/>
        <v>4</v>
      </c>
      <c r="P680">
        <f t="shared" si="49"/>
        <v>65.180000000000007</v>
      </c>
      <c r="Q680" s="11" t="s">
        <v>8317</v>
      </c>
      <c r="R680" t="s">
        <v>8319</v>
      </c>
      <c r="S680" s="16">
        <f t="shared" si="50"/>
        <v>42481.376597222217</v>
      </c>
      <c r="T680" s="16">
        <f t="shared" si="51"/>
        <v>42511.376597222217</v>
      </c>
    </row>
    <row r="681" spans="1:20" ht="4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8"/>
        <v>15</v>
      </c>
      <c r="P681">
        <f t="shared" si="49"/>
        <v>93.9</v>
      </c>
      <c r="Q681" s="11" t="s">
        <v>8317</v>
      </c>
      <c r="R681" t="s">
        <v>8319</v>
      </c>
      <c r="S681" s="16">
        <f t="shared" si="50"/>
        <v>42556.695706018523</v>
      </c>
      <c r="T681" s="16">
        <f t="shared" si="51"/>
        <v>42616.695706018523</v>
      </c>
    </row>
    <row r="682" spans="1:20" ht="4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8"/>
        <v>26</v>
      </c>
      <c r="P682">
        <f t="shared" si="49"/>
        <v>150.65</v>
      </c>
      <c r="Q682" s="11" t="s">
        <v>8317</v>
      </c>
      <c r="R682" t="s">
        <v>8319</v>
      </c>
      <c r="S682" s="16">
        <f t="shared" si="50"/>
        <v>41864.501516203702</v>
      </c>
      <c r="T682" s="16">
        <f t="shared" si="51"/>
        <v>41899.501516203702</v>
      </c>
    </row>
    <row r="683" spans="1:20" ht="4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8"/>
        <v>0</v>
      </c>
      <c r="P683">
        <f t="shared" si="49"/>
        <v>1</v>
      </c>
      <c r="Q683" s="11" t="s">
        <v>8317</v>
      </c>
      <c r="R683" t="s">
        <v>8319</v>
      </c>
      <c r="S683" s="16">
        <f t="shared" si="50"/>
        <v>42639.805601851855</v>
      </c>
      <c r="T683" s="16">
        <f t="shared" si="51"/>
        <v>42669.805601851855</v>
      </c>
    </row>
    <row r="684" spans="1:20" ht="4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8"/>
        <v>0</v>
      </c>
      <c r="P684">
        <f t="shared" si="49"/>
        <v>13.25</v>
      </c>
      <c r="Q684" s="11" t="s">
        <v>8317</v>
      </c>
      <c r="R684" t="s">
        <v>8319</v>
      </c>
      <c r="S684" s="16">
        <f t="shared" si="50"/>
        <v>42778.765300925923</v>
      </c>
      <c r="T684" s="16">
        <f t="shared" si="51"/>
        <v>42808.723634259266</v>
      </c>
    </row>
    <row r="685" spans="1:20" ht="4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8"/>
        <v>1</v>
      </c>
      <c r="P685">
        <f t="shared" si="49"/>
        <v>99.33</v>
      </c>
      <c r="Q685" s="11" t="s">
        <v>8317</v>
      </c>
      <c r="R685" t="s">
        <v>8319</v>
      </c>
      <c r="S685" s="16">
        <f t="shared" si="50"/>
        <v>42634.900046296301</v>
      </c>
      <c r="T685" s="16">
        <f t="shared" si="51"/>
        <v>42674.900046296301</v>
      </c>
    </row>
    <row r="686" spans="1:20" ht="2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8"/>
        <v>7</v>
      </c>
      <c r="P686">
        <f t="shared" si="49"/>
        <v>177.39</v>
      </c>
      <c r="Q686" s="11" t="s">
        <v>8317</v>
      </c>
      <c r="R686" t="s">
        <v>8319</v>
      </c>
      <c r="S686" s="16">
        <f t="shared" si="50"/>
        <v>41809.473275462966</v>
      </c>
      <c r="T686" s="16">
        <f t="shared" si="51"/>
        <v>41845.125</v>
      </c>
    </row>
    <row r="687" spans="1:20" ht="4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8"/>
        <v>28</v>
      </c>
      <c r="P687">
        <f t="shared" si="49"/>
        <v>55.3</v>
      </c>
      <c r="Q687" s="11" t="s">
        <v>8317</v>
      </c>
      <c r="R687" t="s">
        <v>8319</v>
      </c>
      <c r="S687" s="16">
        <f t="shared" si="50"/>
        <v>41971.866574074069</v>
      </c>
      <c r="T687" s="16">
        <f t="shared" si="51"/>
        <v>42016.866574074069</v>
      </c>
    </row>
    <row r="688" spans="1:20" ht="5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8"/>
        <v>0</v>
      </c>
      <c r="P688">
        <f t="shared" si="49"/>
        <v>0</v>
      </c>
      <c r="Q688" s="11" t="s">
        <v>8317</v>
      </c>
      <c r="R688" t="s">
        <v>8319</v>
      </c>
      <c r="S688" s="16">
        <f t="shared" si="50"/>
        <v>42189.673263888893</v>
      </c>
      <c r="T688" s="16">
        <f t="shared" si="51"/>
        <v>42219.673263888893</v>
      </c>
    </row>
    <row r="689" spans="1:20" ht="4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8"/>
        <v>4</v>
      </c>
      <c r="P689">
        <f t="shared" si="49"/>
        <v>591.66999999999996</v>
      </c>
      <c r="Q689" s="11" t="s">
        <v>8317</v>
      </c>
      <c r="R689" t="s">
        <v>8319</v>
      </c>
      <c r="S689" s="16">
        <f t="shared" si="50"/>
        <v>42711.750613425931</v>
      </c>
      <c r="T689" s="16">
        <f t="shared" si="51"/>
        <v>42771.750613425931</v>
      </c>
    </row>
    <row r="690" spans="1:20" ht="4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8"/>
        <v>73</v>
      </c>
      <c r="P690">
        <f t="shared" si="49"/>
        <v>405.5</v>
      </c>
      <c r="Q690" s="11" t="s">
        <v>8317</v>
      </c>
      <c r="R690" t="s">
        <v>8319</v>
      </c>
      <c r="S690" s="16">
        <f t="shared" si="50"/>
        <v>42262.104780092588</v>
      </c>
      <c r="T690" s="16">
        <f t="shared" si="51"/>
        <v>42292.104780092588</v>
      </c>
    </row>
    <row r="691" spans="1:20" ht="4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8"/>
        <v>58</v>
      </c>
      <c r="P691">
        <f t="shared" si="49"/>
        <v>343.15</v>
      </c>
      <c r="Q691" s="11" t="s">
        <v>8317</v>
      </c>
      <c r="R691" t="s">
        <v>8319</v>
      </c>
      <c r="S691" s="16">
        <f t="shared" si="50"/>
        <v>42675.66778935185</v>
      </c>
      <c r="T691" s="16">
        <f t="shared" si="51"/>
        <v>42712.207638888889</v>
      </c>
    </row>
    <row r="692" spans="1:20" ht="2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8"/>
        <v>12</v>
      </c>
      <c r="P692">
        <f t="shared" si="49"/>
        <v>72.59</v>
      </c>
      <c r="Q692" s="11" t="s">
        <v>8317</v>
      </c>
      <c r="R692" t="s">
        <v>8319</v>
      </c>
      <c r="S692" s="16">
        <f t="shared" si="50"/>
        <v>42579.634733796294</v>
      </c>
      <c r="T692" s="16">
        <f t="shared" si="51"/>
        <v>42622.25</v>
      </c>
    </row>
    <row r="693" spans="1:20" ht="4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8"/>
        <v>1</v>
      </c>
      <c r="P693">
        <f t="shared" si="49"/>
        <v>26</v>
      </c>
      <c r="Q693" s="11" t="s">
        <v>8317</v>
      </c>
      <c r="R693" t="s">
        <v>8319</v>
      </c>
      <c r="S693" s="16">
        <f t="shared" si="50"/>
        <v>42158.028310185182</v>
      </c>
      <c r="T693" s="16">
        <f t="shared" si="51"/>
        <v>42186.028310185182</v>
      </c>
    </row>
    <row r="694" spans="1:20" ht="4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8"/>
        <v>7</v>
      </c>
      <c r="P694">
        <f t="shared" si="49"/>
        <v>6.5</v>
      </c>
      <c r="Q694" s="11" t="s">
        <v>8317</v>
      </c>
      <c r="R694" t="s">
        <v>8319</v>
      </c>
      <c r="S694" s="16">
        <f t="shared" si="50"/>
        <v>42696.37572916667</v>
      </c>
      <c r="T694" s="16">
        <f t="shared" si="51"/>
        <v>42726.37572916667</v>
      </c>
    </row>
    <row r="695" spans="1:20" ht="28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8"/>
        <v>35</v>
      </c>
      <c r="P695">
        <f t="shared" si="49"/>
        <v>119.39</v>
      </c>
      <c r="Q695" s="11" t="s">
        <v>8317</v>
      </c>
      <c r="R695" t="s">
        <v>8319</v>
      </c>
      <c r="S695" s="16">
        <f t="shared" si="50"/>
        <v>42094.808182870373</v>
      </c>
      <c r="T695" s="16">
        <f t="shared" si="51"/>
        <v>42124.808182870373</v>
      </c>
    </row>
    <row r="696" spans="1:20" ht="4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8"/>
        <v>0</v>
      </c>
      <c r="P696">
        <f t="shared" si="49"/>
        <v>84.29</v>
      </c>
      <c r="Q696" s="11" t="s">
        <v>8317</v>
      </c>
      <c r="R696" t="s">
        <v>8319</v>
      </c>
      <c r="S696" s="16">
        <f t="shared" si="50"/>
        <v>42737.663877314815</v>
      </c>
      <c r="T696" s="16">
        <f t="shared" si="51"/>
        <v>42767.663877314815</v>
      </c>
    </row>
    <row r="697" spans="1:20" ht="42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8"/>
        <v>1</v>
      </c>
      <c r="P697">
        <f t="shared" si="49"/>
        <v>90.86</v>
      </c>
      <c r="Q697" s="11" t="s">
        <v>8317</v>
      </c>
      <c r="R697" t="s">
        <v>8319</v>
      </c>
      <c r="S697" s="16">
        <f t="shared" si="50"/>
        <v>41913.521064814813</v>
      </c>
      <c r="T697" s="16">
        <f t="shared" si="51"/>
        <v>41943.521064814813</v>
      </c>
    </row>
    <row r="698" spans="1:20" ht="2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8"/>
        <v>0</v>
      </c>
      <c r="P698">
        <f t="shared" si="49"/>
        <v>1</v>
      </c>
      <c r="Q698" s="11" t="s">
        <v>8317</v>
      </c>
      <c r="R698" t="s">
        <v>8319</v>
      </c>
      <c r="S698" s="16">
        <f t="shared" si="50"/>
        <v>41815.927106481482</v>
      </c>
      <c r="T698" s="16">
        <f t="shared" si="51"/>
        <v>41845.927106481482</v>
      </c>
    </row>
    <row r="699" spans="1:20" ht="4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8"/>
        <v>46</v>
      </c>
      <c r="P699">
        <f t="shared" si="49"/>
        <v>20.34</v>
      </c>
      <c r="Q699" s="11" t="s">
        <v>8317</v>
      </c>
      <c r="R699" t="s">
        <v>8319</v>
      </c>
      <c r="S699" s="16">
        <f t="shared" si="50"/>
        <v>42388.523020833338</v>
      </c>
      <c r="T699" s="16">
        <f t="shared" si="51"/>
        <v>42403.523020833338</v>
      </c>
    </row>
    <row r="700" spans="1:20" ht="4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8"/>
        <v>15</v>
      </c>
      <c r="P700">
        <f t="shared" si="49"/>
        <v>530.69000000000005</v>
      </c>
      <c r="Q700" s="11" t="s">
        <v>8317</v>
      </c>
      <c r="R700" t="s">
        <v>8319</v>
      </c>
      <c r="S700" s="16">
        <f t="shared" si="50"/>
        <v>41866.931076388886</v>
      </c>
      <c r="T700" s="16">
        <f t="shared" si="51"/>
        <v>41900.083333333336</v>
      </c>
    </row>
    <row r="701" spans="1:20" ht="4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8"/>
        <v>82</v>
      </c>
      <c r="P701">
        <f t="shared" si="49"/>
        <v>120.39</v>
      </c>
      <c r="Q701" s="11" t="s">
        <v>8317</v>
      </c>
      <c r="R701" t="s">
        <v>8319</v>
      </c>
      <c r="S701" s="16">
        <f t="shared" si="50"/>
        <v>41563.485509259262</v>
      </c>
      <c r="T701" s="16">
        <f t="shared" si="51"/>
        <v>41600.666666666664</v>
      </c>
    </row>
    <row r="702" spans="1:20" ht="4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8"/>
        <v>3</v>
      </c>
      <c r="P702">
        <f t="shared" si="49"/>
        <v>13</v>
      </c>
      <c r="Q702" s="11" t="s">
        <v>8317</v>
      </c>
      <c r="R702" t="s">
        <v>8319</v>
      </c>
      <c r="S702" s="16">
        <f t="shared" si="50"/>
        <v>42715.688437500001</v>
      </c>
      <c r="T702" s="16">
        <f t="shared" si="51"/>
        <v>42745.688437500001</v>
      </c>
    </row>
    <row r="703" spans="1:20" ht="4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8"/>
        <v>27</v>
      </c>
      <c r="P703">
        <f t="shared" si="49"/>
        <v>291.33</v>
      </c>
      <c r="Q703" s="11" t="s">
        <v>8317</v>
      </c>
      <c r="R703" t="s">
        <v>8319</v>
      </c>
      <c r="S703" s="16">
        <f t="shared" si="50"/>
        <v>41813.662962962961</v>
      </c>
      <c r="T703" s="16">
        <f t="shared" si="51"/>
        <v>41843.662962962961</v>
      </c>
    </row>
    <row r="704" spans="1:20" ht="4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8"/>
        <v>31</v>
      </c>
      <c r="P704">
        <f t="shared" si="49"/>
        <v>124.92</v>
      </c>
      <c r="Q704" s="11" t="s">
        <v>8317</v>
      </c>
      <c r="R704" t="s">
        <v>8319</v>
      </c>
      <c r="S704" s="16">
        <f t="shared" si="50"/>
        <v>42668.726701388892</v>
      </c>
      <c r="T704" s="16">
        <f t="shared" si="51"/>
        <v>42698.768368055549</v>
      </c>
    </row>
    <row r="705" spans="1:20" ht="4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8"/>
        <v>6</v>
      </c>
      <c r="P705">
        <f t="shared" si="49"/>
        <v>119.57</v>
      </c>
      <c r="Q705" s="11" t="s">
        <v>8317</v>
      </c>
      <c r="R705" t="s">
        <v>8319</v>
      </c>
      <c r="S705" s="16">
        <f t="shared" si="50"/>
        <v>42711.950798611113</v>
      </c>
      <c r="T705" s="16">
        <f t="shared" si="51"/>
        <v>42766.98055555555</v>
      </c>
    </row>
    <row r="706" spans="1:20" ht="4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8"/>
        <v>1</v>
      </c>
      <c r="P706">
        <f t="shared" si="49"/>
        <v>120.25</v>
      </c>
      <c r="Q706" s="11" t="s">
        <v>8317</v>
      </c>
      <c r="R706" t="s">
        <v>8319</v>
      </c>
      <c r="S706" s="16">
        <f t="shared" si="50"/>
        <v>42726.192916666667</v>
      </c>
      <c r="T706" s="16">
        <f t="shared" si="51"/>
        <v>42786.192916666667</v>
      </c>
    </row>
    <row r="707" spans="1:20" ht="2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si="48"/>
        <v>1</v>
      </c>
      <c r="P707">
        <f t="shared" si="49"/>
        <v>195.4</v>
      </c>
      <c r="Q707" s="11" t="s">
        <v>8317</v>
      </c>
      <c r="R707" t="s">
        <v>8319</v>
      </c>
      <c r="S707" s="16">
        <f t="shared" si="50"/>
        <v>42726.491643518515</v>
      </c>
      <c r="T707" s="16">
        <f t="shared" si="51"/>
        <v>42756.491643518515</v>
      </c>
    </row>
    <row r="708" spans="1:20" ht="4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8"/>
        <v>0</v>
      </c>
      <c r="P708">
        <f t="shared" si="49"/>
        <v>0</v>
      </c>
      <c r="Q708" s="11" t="s">
        <v>8317</v>
      </c>
      <c r="R708" t="s">
        <v>8319</v>
      </c>
      <c r="S708" s="16">
        <f t="shared" si="50"/>
        <v>42676.995173611111</v>
      </c>
      <c r="T708" s="16">
        <f t="shared" si="51"/>
        <v>42718.777083333334</v>
      </c>
    </row>
    <row r="709" spans="1:20" ht="4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8"/>
        <v>79</v>
      </c>
      <c r="P709">
        <f t="shared" si="49"/>
        <v>117.7</v>
      </c>
      <c r="Q709" s="11" t="s">
        <v>8317</v>
      </c>
      <c r="R709" t="s">
        <v>8319</v>
      </c>
      <c r="S709" s="16">
        <f t="shared" si="50"/>
        <v>42696.663506944446</v>
      </c>
      <c r="T709" s="16">
        <f t="shared" si="51"/>
        <v>42736.663506944446</v>
      </c>
    </row>
    <row r="710" spans="1:20" ht="4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8"/>
        <v>22</v>
      </c>
      <c r="P710">
        <f t="shared" si="49"/>
        <v>23.95</v>
      </c>
      <c r="Q710" s="11" t="s">
        <v>8317</v>
      </c>
      <c r="R710" t="s">
        <v>8319</v>
      </c>
      <c r="S710" s="16">
        <f t="shared" si="50"/>
        <v>41835.581018518518</v>
      </c>
      <c r="T710" s="16">
        <f t="shared" si="51"/>
        <v>41895.581018518518</v>
      </c>
    </row>
    <row r="711" spans="1:20" ht="2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8"/>
        <v>0</v>
      </c>
      <c r="P711">
        <f t="shared" si="49"/>
        <v>30.5</v>
      </c>
      <c r="Q711" s="11" t="s">
        <v>8317</v>
      </c>
      <c r="R711" t="s">
        <v>8319</v>
      </c>
      <c r="S711" s="16">
        <f t="shared" si="50"/>
        <v>41948.041192129633</v>
      </c>
      <c r="T711" s="16">
        <f t="shared" si="51"/>
        <v>41978.041192129633</v>
      </c>
    </row>
    <row r="712" spans="1:20" ht="2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8"/>
        <v>0</v>
      </c>
      <c r="P712">
        <f t="shared" si="49"/>
        <v>0</v>
      </c>
      <c r="Q712" s="11" t="s">
        <v>8317</v>
      </c>
      <c r="R712" t="s">
        <v>8319</v>
      </c>
      <c r="S712" s="16">
        <f t="shared" si="50"/>
        <v>41837.984976851854</v>
      </c>
      <c r="T712" s="16">
        <f t="shared" si="51"/>
        <v>41871.030555555553</v>
      </c>
    </row>
    <row r="713" spans="1:20" ht="42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8"/>
        <v>34</v>
      </c>
      <c r="P713">
        <f t="shared" si="49"/>
        <v>99.97</v>
      </c>
      <c r="Q713" s="11" t="s">
        <v>8317</v>
      </c>
      <c r="R713" t="s">
        <v>8319</v>
      </c>
      <c r="S713" s="16">
        <f t="shared" si="50"/>
        <v>42678.459120370375</v>
      </c>
      <c r="T713" s="16">
        <f t="shared" si="51"/>
        <v>42718.500787037032</v>
      </c>
    </row>
    <row r="714" spans="1:20" ht="42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8"/>
        <v>0</v>
      </c>
      <c r="P714">
        <f t="shared" si="49"/>
        <v>26.25</v>
      </c>
      <c r="Q714" s="11" t="s">
        <v>8317</v>
      </c>
      <c r="R714" t="s">
        <v>8319</v>
      </c>
      <c r="S714" s="16">
        <f t="shared" si="50"/>
        <v>42384.680925925932</v>
      </c>
      <c r="T714" s="16">
        <f t="shared" si="51"/>
        <v>42414.680925925932</v>
      </c>
    </row>
    <row r="715" spans="1:20" ht="4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8"/>
        <v>1</v>
      </c>
      <c r="P715">
        <f t="shared" si="49"/>
        <v>199</v>
      </c>
      <c r="Q715" s="11" t="s">
        <v>8317</v>
      </c>
      <c r="R715" t="s">
        <v>8319</v>
      </c>
      <c r="S715" s="16">
        <f t="shared" si="50"/>
        <v>42496.529305555552</v>
      </c>
      <c r="T715" s="16">
        <f t="shared" si="51"/>
        <v>42526.529305555552</v>
      </c>
    </row>
    <row r="716" spans="1:20" ht="4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8"/>
        <v>15</v>
      </c>
      <c r="P716">
        <f t="shared" si="49"/>
        <v>80.319999999999993</v>
      </c>
      <c r="Q716" s="11" t="s">
        <v>8317</v>
      </c>
      <c r="R716" t="s">
        <v>8319</v>
      </c>
      <c r="S716" s="16">
        <f t="shared" si="50"/>
        <v>42734.787986111114</v>
      </c>
      <c r="T716" s="16">
        <f t="shared" si="51"/>
        <v>42794.787986111114</v>
      </c>
    </row>
    <row r="717" spans="1:20" ht="42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8"/>
        <v>5</v>
      </c>
      <c r="P717">
        <f t="shared" si="49"/>
        <v>115.75</v>
      </c>
      <c r="Q717" s="11" t="s">
        <v>8317</v>
      </c>
      <c r="R717" t="s">
        <v>8319</v>
      </c>
      <c r="S717" s="16">
        <f t="shared" si="50"/>
        <v>42273.090740740736</v>
      </c>
      <c r="T717" s="16">
        <f t="shared" si="51"/>
        <v>42313.132407407407</v>
      </c>
    </row>
    <row r="718" spans="1:20" ht="4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8"/>
        <v>10</v>
      </c>
      <c r="P718">
        <f t="shared" si="49"/>
        <v>44.69</v>
      </c>
      <c r="Q718" s="11" t="s">
        <v>8317</v>
      </c>
      <c r="R718" t="s">
        <v>8319</v>
      </c>
      <c r="S718" s="16">
        <f t="shared" si="50"/>
        <v>41940.658645833333</v>
      </c>
      <c r="T718" s="16">
        <f t="shared" si="5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ref="O719:O782" si="52">ROUND(E719/D719*100,0)</f>
        <v>0</v>
      </c>
      <c r="P719">
        <f t="shared" ref="P719:P782" si="53">IFERROR(ROUND(E719/L719,2),0)</f>
        <v>76.25</v>
      </c>
      <c r="Q719" s="11" t="s">
        <v>8317</v>
      </c>
      <c r="R719" t="s">
        <v>8319</v>
      </c>
      <c r="S719" s="16">
        <f t="shared" ref="S719:S782" si="54">(((J719/60)/60/24)+DATE(1970,1,1))</f>
        <v>41857.854189814818</v>
      </c>
      <c r="T719" s="16">
        <f t="shared" ref="T719:T782" si="55">(((I719/60)/60)/24)+DATE(1970,1,1)</f>
        <v>41887.854189814818</v>
      </c>
    </row>
    <row r="720" spans="1:20" ht="4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2"/>
        <v>1</v>
      </c>
      <c r="P720">
        <f t="shared" si="53"/>
        <v>22.5</v>
      </c>
      <c r="Q720" s="11" t="s">
        <v>8317</v>
      </c>
      <c r="R720" t="s">
        <v>8319</v>
      </c>
      <c r="S720" s="16">
        <f t="shared" si="54"/>
        <v>42752.845451388886</v>
      </c>
      <c r="T720" s="16">
        <f t="shared" si="55"/>
        <v>42784.249305555553</v>
      </c>
    </row>
    <row r="721" spans="1:20" ht="4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2"/>
        <v>1</v>
      </c>
      <c r="P721">
        <f t="shared" si="53"/>
        <v>19.399999999999999</v>
      </c>
      <c r="Q721" s="11" t="s">
        <v>8317</v>
      </c>
      <c r="R721" t="s">
        <v>8319</v>
      </c>
      <c r="S721" s="16">
        <f t="shared" si="54"/>
        <v>42409.040231481486</v>
      </c>
      <c r="T721" s="16">
        <f t="shared" si="55"/>
        <v>42423.040231481486</v>
      </c>
    </row>
    <row r="722" spans="1:20" ht="4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2"/>
        <v>144</v>
      </c>
      <c r="P722">
        <f t="shared" si="53"/>
        <v>66.709999999999994</v>
      </c>
      <c r="Q722" s="11" t="s">
        <v>8320</v>
      </c>
      <c r="R722" t="s">
        <v>8321</v>
      </c>
      <c r="S722" s="16">
        <f t="shared" si="54"/>
        <v>40909.649201388893</v>
      </c>
      <c r="T722" s="16">
        <f t="shared" si="55"/>
        <v>40937.649201388893</v>
      </c>
    </row>
    <row r="723" spans="1:20" ht="42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2"/>
        <v>122</v>
      </c>
      <c r="P723">
        <f t="shared" si="53"/>
        <v>84.14</v>
      </c>
      <c r="Q723" s="11" t="s">
        <v>8320</v>
      </c>
      <c r="R723" t="s">
        <v>8321</v>
      </c>
      <c r="S723" s="16">
        <f t="shared" si="54"/>
        <v>41807.571840277778</v>
      </c>
      <c r="T723" s="16">
        <f t="shared" si="55"/>
        <v>41852.571840277778</v>
      </c>
    </row>
    <row r="724" spans="1:20" ht="4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2"/>
        <v>132</v>
      </c>
      <c r="P724">
        <f t="shared" si="53"/>
        <v>215.73</v>
      </c>
      <c r="Q724" s="11" t="s">
        <v>8320</v>
      </c>
      <c r="R724" t="s">
        <v>8321</v>
      </c>
      <c r="S724" s="16">
        <f t="shared" si="54"/>
        <v>40977.805300925924</v>
      </c>
      <c r="T724" s="16">
        <f t="shared" si="55"/>
        <v>41007.76363425926</v>
      </c>
    </row>
    <row r="725" spans="1:20" ht="2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2"/>
        <v>109</v>
      </c>
      <c r="P725">
        <f t="shared" si="53"/>
        <v>54.69</v>
      </c>
      <c r="Q725" s="11" t="s">
        <v>8320</v>
      </c>
      <c r="R725" t="s">
        <v>8321</v>
      </c>
      <c r="S725" s="16">
        <f t="shared" si="54"/>
        <v>42184.816539351858</v>
      </c>
      <c r="T725" s="16">
        <f t="shared" si="55"/>
        <v>42215.165972222225</v>
      </c>
    </row>
    <row r="726" spans="1:20" ht="4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2"/>
        <v>105</v>
      </c>
      <c r="P726">
        <f t="shared" si="53"/>
        <v>51.63</v>
      </c>
      <c r="Q726" s="11" t="s">
        <v>8320</v>
      </c>
      <c r="R726" t="s">
        <v>8321</v>
      </c>
      <c r="S726" s="16">
        <f t="shared" si="54"/>
        <v>40694.638460648144</v>
      </c>
      <c r="T726" s="16">
        <f t="shared" si="55"/>
        <v>40724.638460648144</v>
      </c>
    </row>
    <row r="727" spans="1:20" ht="4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2"/>
        <v>100</v>
      </c>
      <c r="P727">
        <f t="shared" si="53"/>
        <v>143.36000000000001</v>
      </c>
      <c r="Q727" s="11" t="s">
        <v>8320</v>
      </c>
      <c r="R727" t="s">
        <v>8321</v>
      </c>
      <c r="S727" s="16">
        <f t="shared" si="54"/>
        <v>42321.626296296294</v>
      </c>
      <c r="T727" s="16">
        <f t="shared" si="55"/>
        <v>42351.626296296294</v>
      </c>
    </row>
    <row r="728" spans="1:20" ht="4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2"/>
        <v>101</v>
      </c>
      <c r="P728">
        <f t="shared" si="53"/>
        <v>72.430000000000007</v>
      </c>
      <c r="Q728" s="11" t="s">
        <v>8320</v>
      </c>
      <c r="R728" t="s">
        <v>8321</v>
      </c>
      <c r="S728" s="16">
        <f t="shared" si="54"/>
        <v>41346.042673611111</v>
      </c>
      <c r="T728" s="16">
        <f t="shared" si="55"/>
        <v>41376.042673611111</v>
      </c>
    </row>
    <row r="729" spans="1:20" ht="42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2"/>
        <v>156</v>
      </c>
      <c r="P729">
        <f t="shared" si="53"/>
        <v>36.53</v>
      </c>
      <c r="Q729" s="11" t="s">
        <v>8320</v>
      </c>
      <c r="R729" t="s">
        <v>8321</v>
      </c>
      <c r="S729" s="16">
        <f t="shared" si="54"/>
        <v>41247.020243055551</v>
      </c>
      <c r="T729" s="16">
        <f t="shared" si="55"/>
        <v>41288.888888888891</v>
      </c>
    </row>
    <row r="730" spans="1:20" ht="4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2"/>
        <v>106</v>
      </c>
      <c r="P730">
        <f t="shared" si="53"/>
        <v>60.9</v>
      </c>
      <c r="Q730" s="11" t="s">
        <v>8320</v>
      </c>
      <c r="R730" t="s">
        <v>8321</v>
      </c>
      <c r="S730" s="16">
        <f t="shared" si="54"/>
        <v>40731.837465277778</v>
      </c>
      <c r="T730" s="16">
        <f t="shared" si="55"/>
        <v>40776.837465277778</v>
      </c>
    </row>
    <row r="731" spans="1:20" ht="4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2"/>
        <v>131</v>
      </c>
      <c r="P731">
        <f t="shared" si="53"/>
        <v>43.55</v>
      </c>
      <c r="Q731" s="11" t="s">
        <v>8320</v>
      </c>
      <c r="R731" t="s">
        <v>8321</v>
      </c>
      <c r="S731" s="16">
        <f t="shared" si="54"/>
        <v>41111.185891203706</v>
      </c>
      <c r="T731" s="16">
        <f t="shared" si="55"/>
        <v>41171.185891203706</v>
      </c>
    </row>
    <row r="732" spans="1:20" ht="2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2"/>
        <v>132</v>
      </c>
      <c r="P732">
        <f t="shared" si="53"/>
        <v>99.77</v>
      </c>
      <c r="Q732" s="11" t="s">
        <v>8320</v>
      </c>
      <c r="R732" t="s">
        <v>8321</v>
      </c>
      <c r="S732" s="16">
        <f t="shared" si="54"/>
        <v>40854.745266203703</v>
      </c>
      <c r="T732" s="16">
        <f t="shared" si="55"/>
        <v>40884.745266203703</v>
      </c>
    </row>
    <row r="733" spans="1:20" ht="4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2"/>
        <v>126</v>
      </c>
      <c r="P733">
        <f t="shared" si="53"/>
        <v>88.73</v>
      </c>
      <c r="Q733" s="11" t="s">
        <v>8320</v>
      </c>
      <c r="R733" t="s">
        <v>8321</v>
      </c>
      <c r="S733" s="16">
        <f t="shared" si="54"/>
        <v>40879.795682870368</v>
      </c>
      <c r="T733" s="16">
        <f t="shared" si="55"/>
        <v>40930.25</v>
      </c>
    </row>
    <row r="734" spans="1:20" ht="4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2"/>
        <v>160</v>
      </c>
      <c r="P734">
        <f t="shared" si="53"/>
        <v>4.92</v>
      </c>
      <c r="Q734" s="11" t="s">
        <v>8320</v>
      </c>
      <c r="R734" t="s">
        <v>8321</v>
      </c>
      <c r="S734" s="16">
        <f t="shared" si="54"/>
        <v>41486.424317129626</v>
      </c>
      <c r="T734" s="16">
        <f t="shared" si="55"/>
        <v>41546.424317129626</v>
      </c>
    </row>
    <row r="735" spans="1:20" ht="42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2"/>
        <v>120</v>
      </c>
      <c r="P735">
        <f t="shared" si="53"/>
        <v>17.82</v>
      </c>
      <c r="Q735" s="11" t="s">
        <v>8320</v>
      </c>
      <c r="R735" t="s">
        <v>8321</v>
      </c>
      <c r="S735" s="16">
        <f t="shared" si="54"/>
        <v>41598.420046296298</v>
      </c>
      <c r="T735" s="16">
        <f t="shared" si="55"/>
        <v>41628.420046296298</v>
      </c>
    </row>
    <row r="736" spans="1:20" ht="28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2"/>
        <v>126</v>
      </c>
      <c r="P736">
        <f t="shared" si="53"/>
        <v>187.19</v>
      </c>
      <c r="Q736" s="11" t="s">
        <v>8320</v>
      </c>
      <c r="R736" t="s">
        <v>8321</v>
      </c>
      <c r="S736" s="16">
        <f t="shared" si="54"/>
        <v>42102.164583333331</v>
      </c>
      <c r="T736" s="16">
        <f t="shared" si="55"/>
        <v>42133.208333333328</v>
      </c>
    </row>
    <row r="737" spans="1:20" ht="4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2"/>
        <v>114</v>
      </c>
      <c r="P737">
        <f t="shared" si="53"/>
        <v>234.81</v>
      </c>
      <c r="Q737" s="11" t="s">
        <v>8320</v>
      </c>
      <c r="R737" t="s">
        <v>8321</v>
      </c>
      <c r="S737" s="16">
        <f t="shared" si="54"/>
        <v>41946.029467592591</v>
      </c>
      <c r="T737" s="16">
        <f t="shared" si="55"/>
        <v>41977.027083333334</v>
      </c>
    </row>
    <row r="738" spans="1:20" ht="4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2"/>
        <v>315</v>
      </c>
      <c r="P738">
        <f t="shared" si="53"/>
        <v>105.05</v>
      </c>
      <c r="Q738" s="11" t="s">
        <v>8320</v>
      </c>
      <c r="R738" t="s">
        <v>8321</v>
      </c>
      <c r="S738" s="16">
        <f t="shared" si="54"/>
        <v>41579.734259259261</v>
      </c>
      <c r="T738" s="16">
        <f t="shared" si="55"/>
        <v>41599.207638888889</v>
      </c>
    </row>
    <row r="739" spans="1:20" ht="4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2"/>
        <v>122</v>
      </c>
      <c r="P739">
        <f t="shared" si="53"/>
        <v>56.67</v>
      </c>
      <c r="Q739" s="11" t="s">
        <v>8320</v>
      </c>
      <c r="R739" t="s">
        <v>8321</v>
      </c>
      <c r="S739" s="16">
        <f t="shared" si="54"/>
        <v>41667.275312500002</v>
      </c>
      <c r="T739" s="16">
        <f t="shared" si="55"/>
        <v>41684.833333333336</v>
      </c>
    </row>
    <row r="740" spans="1:20" ht="2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2"/>
        <v>107</v>
      </c>
      <c r="P740">
        <f t="shared" si="53"/>
        <v>39.049999999999997</v>
      </c>
      <c r="Q740" s="11" t="s">
        <v>8320</v>
      </c>
      <c r="R740" t="s">
        <v>8321</v>
      </c>
      <c r="S740" s="16">
        <f t="shared" si="54"/>
        <v>41943.604097222218</v>
      </c>
      <c r="T740" s="16">
        <f t="shared" si="55"/>
        <v>41974.207638888889</v>
      </c>
    </row>
    <row r="741" spans="1:20" ht="4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2"/>
        <v>158</v>
      </c>
      <c r="P741">
        <f t="shared" si="53"/>
        <v>68.349999999999994</v>
      </c>
      <c r="Q741" s="11" t="s">
        <v>8320</v>
      </c>
      <c r="R741" t="s">
        <v>8321</v>
      </c>
      <c r="S741" s="16">
        <f t="shared" si="54"/>
        <v>41829.502650462964</v>
      </c>
      <c r="T741" s="16">
        <f t="shared" si="55"/>
        <v>41862.502650462964</v>
      </c>
    </row>
    <row r="742" spans="1:20" ht="42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2"/>
        <v>107</v>
      </c>
      <c r="P742">
        <f t="shared" si="53"/>
        <v>169.58</v>
      </c>
      <c r="Q742" s="11" t="s">
        <v>8320</v>
      </c>
      <c r="R742" t="s">
        <v>8321</v>
      </c>
      <c r="S742" s="16">
        <f t="shared" si="54"/>
        <v>42162.146782407406</v>
      </c>
      <c r="T742" s="16">
        <f t="shared" si="55"/>
        <v>42176.146782407406</v>
      </c>
    </row>
    <row r="743" spans="1:20" ht="2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2"/>
        <v>102</v>
      </c>
      <c r="P743">
        <f t="shared" si="53"/>
        <v>141.41999999999999</v>
      </c>
      <c r="Q743" s="11" t="s">
        <v>8320</v>
      </c>
      <c r="R743" t="s">
        <v>8321</v>
      </c>
      <c r="S743" s="16">
        <f t="shared" si="54"/>
        <v>41401.648217592592</v>
      </c>
      <c r="T743" s="16">
        <f t="shared" si="55"/>
        <v>41436.648217592592</v>
      </c>
    </row>
    <row r="744" spans="1:20" ht="42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2"/>
        <v>111</v>
      </c>
      <c r="P744">
        <f t="shared" si="53"/>
        <v>67.39</v>
      </c>
      <c r="Q744" s="11" t="s">
        <v>8320</v>
      </c>
      <c r="R744" t="s">
        <v>8321</v>
      </c>
      <c r="S744" s="16">
        <f t="shared" si="54"/>
        <v>41689.917962962965</v>
      </c>
      <c r="T744" s="16">
        <f t="shared" si="55"/>
        <v>41719.876296296294</v>
      </c>
    </row>
    <row r="745" spans="1:20" ht="4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2"/>
        <v>148</v>
      </c>
      <c r="P745">
        <f t="shared" si="53"/>
        <v>54.27</v>
      </c>
      <c r="Q745" s="11" t="s">
        <v>8320</v>
      </c>
      <c r="R745" t="s">
        <v>8321</v>
      </c>
      <c r="S745" s="16">
        <f t="shared" si="54"/>
        <v>40990.709317129629</v>
      </c>
      <c r="T745" s="16">
        <f t="shared" si="55"/>
        <v>41015.875</v>
      </c>
    </row>
    <row r="746" spans="1:20" ht="28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2"/>
        <v>102</v>
      </c>
      <c r="P746">
        <f t="shared" si="53"/>
        <v>82.52</v>
      </c>
      <c r="Q746" s="11" t="s">
        <v>8320</v>
      </c>
      <c r="R746" t="s">
        <v>8321</v>
      </c>
      <c r="S746" s="16">
        <f t="shared" si="54"/>
        <v>41226.95721064815</v>
      </c>
      <c r="T746" s="16">
        <f t="shared" si="55"/>
        <v>41256.95721064815</v>
      </c>
    </row>
    <row r="747" spans="1:20" ht="4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2"/>
        <v>179</v>
      </c>
      <c r="P747">
        <f t="shared" si="53"/>
        <v>53.73</v>
      </c>
      <c r="Q747" s="11" t="s">
        <v>8320</v>
      </c>
      <c r="R747" t="s">
        <v>8321</v>
      </c>
      <c r="S747" s="16">
        <f t="shared" si="54"/>
        <v>41367.572280092594</v>
      </c>
      <c r="T747" s="16">
        <f t="shared" si="55"/>
        <v>41397.572280092594</v>
      </c>
    </row>
    <row r="748" spans="1:20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2"/>
        <v>111</v>
      </c>
      <c r="P748">
        <f t="shared" si="53"/>
        <v>34.21</v>
      </c>
      <c r="Q748" s="11" t="s">
        <v>8320</v>
      </c>
      <c r="R748" t="s">
        <v>8321</v>
      </c>
      <c r="S748" s="16">
        <f t="shared" si="54"/>
        <v>41157.042928240742</v>
      </c>
      <c r="T748" s="16">
        <f t="shared" si="55"/>
        <v>41175.165972222225</v>
      </c>
    </row>
    <row r="749" spans="1:20" ht="4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2"/>
        <v>100</v>
      </c>
      <c r="P749">
        <f t="shared" si="53"/>
        <v>127.33</v>
      </c>
      <c r="Q749" s="11" t="s">
        <v>8320</v>
      </c>
      <c r="R749" t="s">
        <v>8321</v>
      </c>
      <c r="S749" s="16">
        <f t="shared" si="54"/>
        <v>41988.548831018517</v>
      </c>
      <c r="T749" s="16">
        <f t="shared" si="55"/>
        <v>42019.454166666663</v>
      </c>
    </row>
    <row r="750" spans="1:20" ht="4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2"/>
        <v>100</v>
      </c>
      <c r="P750">
        <f t="shared" si="53"/>
        <v>45.57</v>
      </c>
      <c r="Q750" s="11" t="s">
        <v>8320</v>
      </c>
      <c r="R750" t="s">
        <v>8321</v>
      </c>
      <c r="S750" s="16">
        <f t="shared" si="54"/>
        <v>41831.846828703703</v>
      </c>
      <c r="T750" s="16">
        <f t="shared" si="55"/>
        <v>41861.846828703703</v>
      </c>
    </row>
    <row r="751" spans="1:20" ht="4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2"/>
        <v>106</v>
      </c>
      <c r="P751">
        <f t="shared" si="53"/>
        <v>95.96</v>
      </c>
      <c r="Q751" s="11" t="s">
        <v>8320</v>
      </c>
      <c r="R751" t="s">
        <v>8321</v>
      </c>
      <c r="S751" s="16">
        <f t="shared" si="54"/>
        <v>42733.94131944445</v>
      </c>
      <c r="T751" s="16">
        <f t="shared" si="55"/>
        <v>42763.94131944445</v>
      </c>
    </row>
    <row r="752" spans="1:20" ht="4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2"/>
        <v>103</v>
      </c>
      <c r="P752">
        <f t="shared" si="53"/>
        <v>77.27</v>
      </c>
      <c r="Q752" s="11" t="s">
        <v>8320</v>
      </c>
      <c r="R752" t="s">
        <v>8321</v>
      </c>
      <c r="S752" s="16">
        <f t="shared" si="54"/>
        <v>41299.878148148149</v>
      </c>
      <c r="T752" s="16">
        <f t="shared" si="55"/>
        <v>41329.878148148149</v>
      </c>
    </row>
    <row r="753" spans="1:20" ht="4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2"/>
        <v>119</v>
      </c>
      <c r="P753">
        <f t="shared" si="53"/>
        <v>57.34</v>
      </c>
      <c r="Q753" s="11" t="s">
        <v>8320</v>
      </c>
      <c r="R753" t="s">
        <v>8321</v>
      </c>
      <c r="S753" s="16">
        <f t="shared" si="54"/>
        <v>40713.630497685182</v>
      </c>
      <c r="T753" s="16">
        <f t="shared" si="55"/>
        <v>40759.630497685182</v>
      </c>
    </row>
    <row r="754" spans="1:20" ht="42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2"/>
        <v>112</v>
      </c>
      <c r="P754">
        <f t="shared" si="53"/>
        <v>53.19</v>
      </c>
      <c r="Q754" s="11" t="s">
        <v>8320</v>
      </c>
      <c r="R754" t="s">
        <v>8321</v>
      </c>
      <c r="S754" s="16">
        <f t="shared" si="54"/>
        <v>42639.421493055561</v>
      </c>
      <c r="T754" s="16">
        <f t="shared" si="55"/>
        <v>42659.458333333328</v>
      </c>
    </row>
    <row r="755" spans="1:20" ht="4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2"/>
        <v>128</v>
      </c>
      <c r="P755">
        <f t="shared" si="53"/>
        <v>492.31</v>
      </c>
      <c r="Q755" s="11" t="s">
        <v>8320</v>
      </c>
      <c r="R755" t="s">
        <v>8321</v>
      </c>
      <c r="S755" s="16">
        <f t="shared" si="54"/>
        <v>42019.590173611112</v>
      </c>
      <c r="T755" s="16">
        <f t="shared" si="55"/>
        <v>42049.590173611112</v>
      </c>
    </row>
    <row r="756" spans="1:20" ht="4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2"/>
        <v>104</v>
      </c>
      <c r="P756">
        <f t="shared" si="53"/>
        <v>42.35</v>
      </c>
      <c r="Q756" s="11" t="s">
        <v>8320</v>
      </c>
      <c r="R756" t="s">
        <v>8321</v>
      </c>
      <c r="S756" s="16">
        <f t="shared" si="54"/>
        <v>41249.749085648145</v>
      </c>
      <c r="T756" s="16">
        <f t="shared" si="55"/>
        <v>41279.749085648145</v>
      </c>
    </row>
    <row r="757" spans="1:20" ht="4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2"/>
        <v>102</v>
      </c>
      <c r="P757">
        <f t="shared" si="53"/>
        <v>37.47</v>
      </c>
      <c r="Q757" s="11" t="s">
        <v>8320</v>
      </c>
      <c r="R757" t="s">
        <v>8321</v>
      </c>
      <c r="S757" s="16">
        <f t="shared" si="54"/>
        <v>41383.605057870373</v>
      </c>
      <c r="T757" s="16">
        <f t="shared" si="55"/>
        <v>41414.02847222222</v>
      </c>
    </row>
    <row r="758" spans="1:20" ht="4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2"/>
        <v>118</v>
      </c>
      <c r="P758">
        <f t="shared" si="53"/>
        <v>37.450000000000003</v>
      </c>
      <c r="Q758" s="11" t="s">
        <v>8320</v>
      </c>
      <c r="R758" t="s">
        <v>8321</v>
      </c>
      <c r="S758" s="16">
        <f t="shared" si="54"/>
        <v>40590.766886574071</v>
      </c>
      <c r="T758" s="16">
        <f t="shared" si="55"/>
        <v>40651.725219907406</v>
      </c>
    </row>
    <row r="759" spans="1:20" ht="4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2"/>
        <v>238</v>
      </c>
      <c r="P759">
        <f t="shared" si="53"/>
        <v>33.06</v>
      </c>
      <c r="Q759" s="11" t="s">
        <v>8320</v>
      </c>
      <c r="R759" t="s">
        <v>8321</v>
      </c>
      <c r="S759" s="16">
        <f t="shared" si="54"/>
        <v>41235.054560185185</v>
      </c>
      <c r="T759" s="16">
        <f t="shared" si="55"/>
        <v>41249.054560185185</v>
      </c>
    </row>
    <row r="760" spans="1:20" ht="2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2"/>
        <v>102</v>
      </c>
      <c r="P760">
        <f t="shared" si="53"/>
        <v>134.21</v>
      </c>
      <c r="Q760" s="11" t="s">
        <v>8320</v>
      </c>
      <c r="R760" t="s">
        <v>8321</v>
      </c>
      <c r="S760" s="16">
        <f t="shared" si="54"/>
        <v>40429.836435185185</v>
      </c>
      <c r="T760" s="16">
        <f t="shared" si="55"/>
        <v>40459.836435185185</v>
      </c>
    </row>
    <row r="761" spans="1:20" ht="4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2"/>
        <v>102</v>
      </c>
      <c r="P761">
        <f t="shared" si="53"/>
        <v>51.47</v>
      </c>
      <c r="Q761" s="11" t="s">
        <v>8320</v>
      </c>
      <c r="R761" t="s">
        <v>8321</v>
      </c>
      <c r="S761" s="16">
        <f t="shared" si="54"/>
        <v>41789.330312500002</v>
      </c>
      <c r="T761" s="16">
        <f t="shared" si="55"/>
        <v>41829.330312500002</v>
      </c>
    </row>
    <row r="762" spans="1:20" ht="4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2"/>
        <v>0</v>
      </c>
      <c r="P762">
        <f t="shared" si="53"/>
        <v>0</v>
      </c>
      <c r="Q762" s="11" t="s">
        <v>8320</v>
      </c>
      <c r="R762" t="s">
        <v>8322</v>
      </c>
      <c r="S762" s="16">
        <f t="shared" si="54"/>
        <v>42670.764039351852</v>
      </c>
      <c r="T762" s="16">
        <f t="shared" si="55"/>
        <v>42700.805706018517</v>
      </c>
    </row>
    <row r="763" spans="1:20" ht="4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2"/>
        <v>5</v>
      </c>
      <c r="P763">
        <f t="shared" si="53"/>
        <v>39.17</v>
      </c>
      <c r="Q763" s="11" t="s">
        <v>8320</v>
      </c>
      <c r="R763" t="s">
        <v>8322</v>
      </c>
      <c r="S763" s="16">
        <f t="shared" si="54"/>
        <v>41642.751458333332</v>
      </c>
      <c r="T763" s="16">
        <f t="shared" si="55"/>
        <v>41672.751458333332</v>
      </c>
    </row>
    <row r="764" spans="1:20" ht="4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2"/>
        <v>0</v>
      </c>
      <c r="P764">
        <f t="shared" si="53"/>
        <v>0</v>
      </c>
      <c r="Q764" s="11" t="s">
        <v>8320</v>
      </c>
      <c r="R764" t="s">
        <v>8322</v>
      </c>
      <c r="S764" s="16">
        <f t="shared" si="54"/>
        <v>42690.858449074076</v>
      </c>
      <c r="T764" s="16">
        <f t="shared" si="55"/>
        <v>42708.25</v>
      </c>
    </row>
    <row r="765" spans="1:20" ht="4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2"/>
        <v>0</v>
      </c>
      <c r="P765">
        <f t="shared" si="53"/>
        <v>5</v>
      </c>
      <c r="Q765" s="11" t="s">
        <v>8320</v>
      </c>
      <c r="R765" t="s">
        <v>8322</v>
      </c>
      <c r="S765" s="16">
        <f t="shared" si="54"/>
        <v>41471.446851851848</v>
      </c>
      <c r="T765" s="16">
        <f t="shared" si="55"/>
        <v>41501.446851851848</v>
      </c>
    </row>
    <row r="766" spans="1:20" ht="4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2"/>
        <v>0</v>
      </c>
      <c r="P766">
        <f t="shared" si="53"/>
        <v>0</v>
      </c>
      <c r="Q766" s="11" t="s">
        <v>8320</v>
      </c>
      <c r="R766" t="s">
        <v>8322</v>
      </c>
      <c r="S766" s="16">
        <f t="shared" si="54"/>
        <v>42227.173159722224</v>
      </c>
      <c r="T766" s="16">
        <f t="shared" si="55"/>
        <v>42257.173159722224</v>
      </c>
    </row>
    <row r="767" spans="1:20" ht="4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2"/>
        <v>36</v>
      </c>
      <c r="P767">
        <f t="shared" si="53"/>
        <v>57.3</v>
      </c>
      <c r="Q767" s="11" t="s">
        <v>8320</v>
      </c>
      <c r="R767" t="s">
        <v>8322</v>
      </c>
      <c r="S767" s="16">
        <f t="shared" si="54"/>
        <v>41901.542638888888</v>
      </c>
      <c r="T767" s="16">
        <f t="shared" si="55"/>
        <v>41931.542638888888</v>
      </c>
    </row>
    <row r="768" spans="1:20" ht="4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2"/>
        <v>0</v>
      </c>
      <c r="P768">
        <f t="shared" si="53"/>
        <v>0</v>
      </c>
      <c r="Q768" s="11" t="s">
        <v>8320</v>
      </c>
      <c r="R768" t="s">
        <v>8322</v>
      </c>
      <c r="S768" s="16">
        <f t="shared" si="54"/>
        <v>42021.783368055556</v>
      </c>
      <c r="T768" s="16">
        <f t="shared" si="55"/>
        <v>42051.783368055556</v>
      </c>
    </row>
    <row r="769" spans="1:20" ht="5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2"/>
        <v>4</v>
      </c>
      <c r="P769">
        <f t="shared" si="53"/>
        <v>59</v>
      </c>
      <c r="Q769" s="11" t="s">
        <v>8320</v>
      </c>
      <c r="R769" t="s">
        <v>8322</v>
      </c>
      <c r="S769" s="16">
        <f t="shared" si="54"/>
        <v>42115.143634259264</v>
      </c>
      <c r="T769" s="16">
        <f t="shared" si="55"/>
        <v>42145.143634259264</v>
      </c>
    </row>
    <row r="770" spans="1:20" ht="4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2"/>
        <v>0</v>
      </c>
      <c r="P770">
        <f t="shared" si="53"/>
        <v>0</v>
      </c>
      <c r="Q770" s="11" t="s">
        <v>8320</v>
      </c>
      <c r="R770" t="s">
        <v>8322</v>
      </c>
      <c r="S770" s="16">
        <f t="shared" si="54"/>
        <v>41594.207060185188</v>
      </c>
      <c r="T770" s="16">
        <f t="shared" si="55"/>
        <v>41624.207060185188</v>
      </c>
    </row>
    <row r="771" spans="1:20" ht="42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si="52"/>
        <v>41</v>
      </c>
      <c r="P771">
        <f t="shared" si="53"/>
        <v>31.85</v>
      </c>
      <c r="Q771" s="11" t="s">
        <v>8320</v>
      </c>
      <c r="R771" t="s">
        <v>8322</v>
      </c>
      <c r="S771" s="16">
        <f t="shared" si="54"/>
        <v>41604.996458333335</v>
      </c>
      <c r="T771" s="16">
        <f t="shared" si="55"/>
        <v>41634.996458333335</v>
      </c>
    </row>
    <row r="772" spans="1:20" ht="4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52"/>
        <v>0</v>
      </c>
      <c r="P772">
        <f t="shared" si="53"/>
        <v>0</v>
      </c>
      <c r="Q772" s="11" t="s">
        <v>8320</v>
      </c>
      <c r="R772" t="s">
        <v>8322</v>
      </c>
      <c r="S772" s="16">
        <f t="shared" si="54"/>
        <v>41289.999641203707</v>
      </c>
      <c r="T772" s="16">
        <f t="shared" si="55"/>
        <v>41329.999641203707</v>
      </c>
    </row>
    <row r="773" spans="1:20" ht="4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52"/>
        <v>0</v>
      </c>
      <c r="P773">
        <f t="shared" si="53"/>
        <v>10</v>
      </c>
      <c r="Q773" s="11" t="s">
        <v>8320</v>
      </c>
      <c r="R773" t="s">
        <v>8322</v>
      </c>
      <c r="S773" s="16">
        <f t="shared" si="54"/>
        <v>42349.824097222227</v>
      </c>
      <c r="T773" s="16">
        <f t="shared" si="55"/>
        <v>42399.824097222227</v>
      </c>
    </row>
    <row r="774" spans="1:20" ht="5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52"/>
        <v>3</v>
      </c>
      <c r="P774">
        <f t="shared" si="53"/>
        <v>50</v>
      </c>
      <c r="Q774" s="11" t="s">
        <v>8320</v>
      </c>
      <c r="R774" t="s">
        <v>8322</v>
      </c>
      <c r="S774" s="16">
        <f t="shared" si="54"/>
        <v>40068.056932870371</v>
      </c>
      <c r="T774" s="16">
        <f t="shared" si="55"/>
        <v>40118.165972222225</v>
      </c>
    </row>
    <row r="775" spans="1:20" ht="4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52"/>
        <v>1</v>
      </c>
      <c r="P775">
        <f t="shared" si="53"/>
        <v>16</v>
      </c>
      <c r="Q775" s="11" t="s">
        <v>8320</v>
      </c>
      <c r="R775" t="s">
        <v>8322</v>
      </c>
      <c r="S775" s="16">
        <f t="shared" si="54"/>
        <v>42100.735937499994</v>
      </c>
      <c r="T775" s="16">
        <f t="shared" si="55"/>
        <v>42134.959027777775</v>
      </c>
    </row>
    <row r="776" spans="1:20" ht="4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52"/>
        <v>70</v>
      </c>
      <c r="P776">
        <f t="shared" si="53"/>
        <v>39</v>
      </c>
      <c r="Q776" s="11" t="s">
        <v>8320</v>
      </c>
      <c r="R776" t="s">
        <v>8322</v>
      </c>
      <c r="S776" s="16">
        <f t="shared" si="54"/>
        <v>41663.780300925922</v>
      </c>
      <c r="T776" s="16">
        <f t="shared" si="55"/>
        <v>41693.780300925922</v>
      </c>
    </row>
    <row r="777" spans="1:20" ht="4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52"/>
        <v>2</v>
      </c>
      <c r="P777">
        <f t="shared" si="53"/>
        <v>34</v>
      </c>
      <c r="Q777" s="11" t="s">
        <v>8320</v>
      </c>
      <c r="R777" t="s">
        <v>8322</v>
      </c>
      <c r="S777" s="16">
        <f t="shared" si="54"/>
        <v>40863.060127314813</v>
      </c>
      <c r="T777" s="16">
        <f t="shared" si="55"/>
        <v>40893.060127314813</v>
      </c>
    </row>
    <row r="778" spans="1:20" ht="4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52"/>
        <v>51</v>
      </c>
      <c r="P778">
        <f t="shared" si="53"/>
        <v>63.12</v>
      </c>
      <c r="Q778" s="11" t="s">
        <v>8320</v>
      </c>
      <c r="R778" t="s">
        <v>8322</v>
      </c>
      <c r="S778" s="16">
        <f t="shared" si="54"/>
        <v>42250.685706018514</v>
      </c>
      <c r="T778" s="16">
        <f t="shared" si="55"/>
        <v>42288.208333333328</v>
      </c>
    </row>
    <row r="779" spans="1:20" ht="4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52"/>
        <v>1</v>
      </c>
      <c r="P779">
        <f t="shared" si="53"/>
        <v>7</v>
      </c>
      <c r="Q779" s="11" t="s">
        <v>8320</v>
      </c>
      <c r="R779" t="s">
        <v>8322</v>
      </c>
      <c r="S779" s="16">
        <f t="shared" si="54"/>
        <v>41456.981215277774</v>
      </c>
      <c r="T779" s="16">
        <f t="shared" si="55"/>
        <v>41486.981215277774</v>
      </c>
    </row>
    <row r="780" spans="1:20" ht="4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52"/>
        <v>0</v>
      </c>
      <c r="P780">
        <f t="shared" si="53"/>
        <v>2</v>
      </c>
      <c r="Q780" s="11" t="s">
        <v>8320</v>
      </c>
      <c r="R780" t="s">
        <v>8322</v>
      </c>
      <c r="S780" s="16">
        <f t="shared" si="54"/>
        <v>41729.702314814815</v>
      </c>
      <c r="T780" s="16">
        <f t="shared" si="55"/>
        <v>41759.702314814815</v>
      </c>
    </row>
    <row r="781" spans="1:20" ht="42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52"/>
        <v>3</v>
      </c>
      <c r="P781">
        <f t="shared" si="53"/>
        <v>66.67</v>
      </c>
      <c r="Q781" s="11" t="s">
        <v>8320</v>
      </c>
      <c r="R781" t="s">
        <v>8322</v>
      </c>
      <c r="S781" s="16">
        <f t="shared" si="54"/>
        <v>40436.68408564815</v>
      </c>
      <c r="T781" s="16">
        <f t="shared" si="55"/>
        <v>40466.166666666664</v>
      </c>
    </row>
    <row r="782" spans="1:20" ht="28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52"/>
        <v>104</v>
      </c>
      <c r="P782">
        <f t="shared" si="53"/>
        <v>38.520000000000003</v>
      </c>
      <c r="Q782" s="11" t="s">
        <v>8323</v>
      </c>
      <c r="R782" t="s">
        <v>8324</v>
      </c>
      <c r="S782" s="16">
        <f t="shared" si="54"/>
        <v>40636.673900462964</v>
      </c>
      <c r="T782" s="16">
        <f t="shared" si="55"/>
        <v>40666.673900462964</v>
      </c>
    </row>
    <row r="783" spans="1:20" ht="4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ref="O783:O846" si="56">ROUND(E783/D783*100,0)</f>
        <v>133</v>
      </c>
      <c r="P783">
        <f t="shared" ref="P783:P846" si="57">IFERROR(ROUND(E783/L783,2),0)</f>
        <v>42.61</v>
      </c>
      <c r="Q783" s="11" t="s">
        <v>8323</v>
      </c>
      <c r="R783" t="s">
        <v>8324</v>
      </c>
      <c r="S783" s="16">
        <f t="shared" ref="S783:S846" si="58">(((J783/60)/60/24)+DATE(1970,1,1))</f>
        <v>41403.000856481485</v>
      </c>
      <c r="T783" s="16">
        <f t="shared" ref="T783:T846" si="59">(((I783/60)/60)/24)+DATE(1970,1,1)</f>
        <v>41433.000856481485</v>
      </c>
    </row>
    <row r="784" spans="1:20" ht="4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56"/>
        <v>100</v>
      </c>
      <c r="P784">
        <f t="shared" si="57"/>
        <v>50</v>
      </c>
      <c r="Q784" s="11" t="s">
        <v>8323</v>
      </c>
      <c r="R784" t="s">
        <v>8324</v>
      </c>
      <c r="S784" s="16">
        <f t="shared" si="58"/>
        <v>41116.758125</v>
      </c>
      <c r="T784" s="16">
        <f t="shared" si="59"/>
        <v>41146.758125</v>
      </c>
    </row>
    <row r="785" spans="1:20" ht="4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56"/>
        <v>148</v>
      </c>
      <c r="P785">
        <f t="shared" si="57"/>
        <v>63.49</v>
      </c>
      <c r="Q785" s="11" t="s">
        <v>8323</v>
      </c>
      <c r="R785" t="s">
        <v>8324</v>
      </c>
      <c r="S785" s="16">
        <f t="shared" si="58"/>
        <v>40987.773715277777</v>
      </c>
      <c r="T785" s="16">
        <f t="shared" si="59"/>
        <v>41026.916666666664</v>
      </c>
    </row>
    <row r="786" spans="1:20" ht="4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56"/>
        <v>103</v>
      </c>
      <c r="P786">
        <f t="shared" si="57"/>
        <v>102.5</v>
      </c>
      <c r="Q786" s="11" t="s">
        <v>8323</v>
      </c>
      <c r="R786" t="s">
        <v>8324</v>
      </c>
      <c r="S786" s="16">
        <f t="shared" si="58"/>
        <v>41675.149525462963</v>
      </c>
      <c r="T786" s="16">
        <f t="shared" si="59"/>
        <v>41715.107858796298</v>
      </c>
    </row>
    <row r="787" spans="1:20" ht="4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56"/>
        <v>181</v>
      </c>
      <c r="P787">
        <f t="shared" si="57"/>
        <v>31.14</v>
      </c>
      <c r="Q787" s="11" t="s">
        <v>8323</v>
      </c>
      <c r="R787" t="s">
        <v>8324</v>
      </c>
      <c r="S787" s="16">
        <f t="shared" si="58"/>
        <v>41303.593923611108</v>
      </c>
      <c r="T787" s="16">
        <f t="shared" si="59"/>
        <v>41333.593923611108</v>
      </c>
    </row>
    <row r="788" spans="1:20" ht="4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56"/>
        <v>143</v>
      </c>
      <c r="P788">
        <f t="shared" si="57"/>
        <v>162.27000000000001</v>
      </c>
      <c r="Q788" s="11" t="s">
        <v>8323</v>
      </c>
      <c r="R788" t="s">
        <v>8324</v>
      </c>
      <c r="S788" s="16">
        <f t="shared" si="58"/>
        <v>40983.055949074071</v>
      </c>
      <c r="T788" s="16">
        <f t="shared" si="59"/>
        <v>41040.657638888886</v>
      </c>
    </row>
    <row r="789" spans="1:20" ht="4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56"/>
        <v>114</v>
      </c>
      <c r="P789">
        <f t="shared" si="57"/>
        <v>80.59</v>
      </c>
      <c r="Q789" s="11" t="s">
        <v>8323</v>
      </c>
      <c r="R789" t="s">
        <v>8324</v>
      </c>
      <c r="S789" s="16">
        <f t="shared" si="58"/>
        <v>41549.627615740741</v>
      </c>
      <c r="T789" s="16">
        <f t="shared" si="59"/>
        <v>41579.627615740741</v>
      </c>
    </row>
    <row r="790" spans="1:20" ht="4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56"/>
        <v>204</v>
      </c>
      <c r="P790">
        <f t="shared" si="57"/>
        <v>59.85</v>
      </c>
      <c r="Q790" s="11" t="s">
        <v>8323</v>
      </c>
      <c r="R790" t="s">
        <v>8324</v>
      </c>
      <c r="S790" s="16">
        <f t="shared" si="58"/>
        <v>41059.006805555553</v>
      </c>
      <c r="T790" s="16">
        <f t="shared" si="59"/>
        <v>41097.165972222225</v>
      </c>
    </row>
    <row r="791" spans="1:20" ht="4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56"/>
        <v>109</v>
      </c>
      <c r="P791">
        <f t="shared" si="57"/>
        <v>132.86000000000001</v>
      </c>
      <c r="Q791" s="11" t="s">
        <v>8323</v>
      </c>
      <c r="R791" t="s">
        <v>8324</v>
      </c>
      <c r="S791" s="16">
        <f t="shared" si="58"/>
        <v>41277.186111111114</v>
      </c>
      <c r="T791" s="16">
        <f t="shared" si="59"/>
        <v>41295.332638888889</v>
      </c>
    </row>
    <row r="792" spans="1:20" ht="4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56"/>
        <v>144</v>
      </c>
      <c r="P792">
        <f t="shared" si="57"/>
        <v>92.55</v>
      </c>
      <c r="Q792" s="11" t="s">
        <v>8323</v>
      </c>
      <c r="R792" t="s">
        <v>8324</v>
      </c>
      <c r="S792" s="16">
        <f t="shared" si="58"/>
        <v>41276.047905092593</v>
      </c>
      <c r="T792" s="16">
        <f t="shared" si="59"/>
        <v>41306.047905092593</v>
      </c>
    </row>
    <row r="793" spans="1:20" ht="4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56"/>
        <v>104</v>
      </c>
      <c r="P793">
        <f t="shared" si="57"/>
        <v>60.86</v>
      </c>
      <c r="Q793" s="11" t="s">
        <v>8323</v>
      </c>
      <c r="R793" t="s">
        <v>8324</v>
      </c>
      <c r="S793" s="16">
        <f t="shared" si="58"/>
        <v>41557.780624999999</v>
      </c>
      <c r="T793" s="16">
        <f t="shared" si="59"/>
        <v>41591.249305555553</v>
      </c>
    </row>
    <row r="794" spans="1:20" ht="2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56"/>
        <v>100</v>
      </c>
      <c r="P794">
        <f t="shared" si="57"/>
        <v>41.85</v>
      </c>
      <c r="Q794" s="11" t="s">
        <v>8323</v>
      </c>
      <c r="R794" t="s">
        <v>8324</v>
      </c>
      <c r="S794" s="16">
        <f t="shared" si="58"/>
        <v>41555.873645833337</v>
      </c>
      <c r="T794" s="16">
        <f t="shared" si="59"/>
        <v>41585.915312500001</v>
      </c>
    </row>
    <row r="795" spans="1:20" ht="4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56"/>
        <v>103</v>
      </c>
      <c r="P795">
        <f t="shared" si="57"/>
        <v>88.33</v>
      </c>
      <c r="Q795" s="11" t="s">
        <v>8323</v>
      </c>
      <c r="R795" t="s">
        <v>8324</v>
      </c>
      <c r="S795" s="16">
        <f t="shared" si="58"/>
        <v>41442.741249999999</v>
      </c>
      <c r="T795" s="16">
        <f t="shared" si="59"/>
        <v>41458.207638888889</v>
      </c>
    </row>
    <row r="796" spans="1:20" ht="4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56"/>
        <v>105</v>
      </c>
      <c r="P796">
        <f t="shared" si="57"/>
        <v>158.96</v>
      </c>
      <c r="Q796" s="11" t="s">
        <v>8323</v>
      </c>
      <c r="R796" t="s">
        <v>8324</v>
      </c>
      <c r="S796" s="16">
        <f t="shared" si="58"/>
        <v>40736.115011574075</v>
      </c>
      <c r="T796" s="16">
        <f t="shared" si="59"/>
        <v>40791.712500000001</v>
      </c>
    </row>
    <row r="797" spans="1:20" ht="4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56"/>
        <v>112</v>
      </c>
      <c r="P797">
        <f t="shared" si="57"/>
        <v>85.05</v>
      </c>
      <c r="Q797" s="11" t="s">
        <v>8323</v>
      </c>
      <c r="R797" t="s">
        <v>8324</v>
      </c>
      <c r="S797" s="16">
        <f t="shared" si="58"/>
        <v>40963.613032407404</v>
      </c>
      <c r="T797" s="16">
        <f t="shared" si="59"/>
        <v>41006.207638888889</v>
      </c>
    </row>
    <row r="798" spans="1:20" ht="5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56"/>
        <v>101</v>
      </c>
      <c r="P798">
        <f t="shared" si="57"/>
        <v>112.61</v>
      </c>
      <c r="Q798" s="11" t="s">
        <v>8323</v>
      </c>
      <c r="R798" t="s">
        <v>8324</v>
      </c>
      <c r="S798" s="16">
        <f t="shared" si="58"/>
        <v>41502.882928240739</v>
      </c>
      <c r="T798" s="16">
        <f t="shared" si="59"/>
        <v>41532.881944444445</v>
      </c>
    </row>
    <row r="799" spans="1:20" ht="4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56"/>
        <v>108</v>
      </c>
      <c r="P799">
        <f t="shared" si="57"/>
        <v>45.44</v>
      </c>
      <c r="Q799" s="11" t="s">
        <v>8323</v>
      </c>
      <c r="R799" t="s">
        <v>8324</v>
      </c>
      <c r="S799" s="16">
        <f t="shared" si="58"/>
        <v>40996.994074074071</v>
      </c>
      <c r="T799" s="16">
        <f t="shared" si="59"/>
        <v>41028.166666666664</v>
      </c>
    </row>
    <row r="800" spans="1:20" ht="4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56"/>
        <v>115</v>
      </c>
      <c r="P800">
        <f t="shared" si="57"/>
        <v>46.22</v>
      </c>
      <c r="Q800" s="11" t="s">
        <v>8323</v>
      </c>
      <c r="R800" t="s">
        <v>8324</v>
      </c>
      <c r="S800" s="16">
        <f t="shared" si="58"/>
        <v>41882.590127314819</v>
      </c>
      <c r="T800" s="16">
        <f t="shared" si="59"/>
        <v>41912.590127314819</v>
      </c>
    </row>
    <row r="801" spans="1:20" ht="4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56"/>
        <v>100</v>
      </c>
      <c r="P801">
        <f t="shared" si="57"/>
        <v>178.61</v>
      </c>
      <c r="Q801" s="11" t="s">
        <v>8323</v>
      </c>
      <c r="R801" t="s">
        <v>8324</v>
      </c>
      <c r="S801" s="16">
        <f t="shared" si="58"/>
        <v>40996.667199074072</v>
      </c>
      <c r="T801" s="16">
        <f t="shared" si="59"/>
        <v>41026.667199074072</v>
      </c>
    </row>
    <row r="802" spans="1:20" ht="4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56"/>
        <v>152</v>
      </c>
      <c r="P802">
        <f t="shared" si="57"/>
        <v>40.75</v>
      </c>
      <c r="Q802" s="11" t="s">
        <v>8323</v>
      </c>
      <c r="R802" t="s">
        <v>8324</v>
      </c>
      <c r="S802" s="16">
        <f t="shared" si="58"/>
        <v>41863.433495370373</v>
      </c>
      <c r="T802" s="16">
        <f t="shared" si="59"/>
        <v>41893.433495370373</v>
      </c>
    </row>
    <row r="803" spans="1:20" ht="4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56"/>
        <v>112</v>
      </c>
      <c r="P803">
        <f t="shared" si="57"/>
        <v>43.73</v>
      </c>
      <c r="Q803" s="11" t="s">
        <v>8323</v>
      </c>
      <c r="R803" t="s">
        <v>8324</v>
      </c>
      <c r="S803" s="16">
        <f t="shared" si="58"/>
        <v>40695.795370370368</v>
      </c>
      <c r="T803" s="16">
        <f t="shared" si="59"/>
        <v>40725.795370370368</v>
      </c>
    </row>
    <row r="804" spans="1:20" ht="42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56"/>
        <v>101</v>
      </c>
      <c r="P804">
        <f t="shared" si="57"/>
        <v>81.069999999999993</v>
      </c>
      <c r="Q804" s="11" t="s">
        <v>8323</v>
      </c>
      <c r="R804" t="s">
        <v>8324</v>
      </c>
      <c r="S804" s="16">
        <f t="shared" si="58"/>
        <v>41123.022268518522</v>
      </c>
      <c r="T804" s="16">
        <f t="shared" si="59"/>
        <v>41169.170138888891</v>
      </c>
    </row>
    <row r="805" spans="1:20" ht="4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56"/>
        <v>123</v>
      </c>
      <c r="P805">
        <f t="shared" si="57"/>
        <v>74.61</v>
      </c>
      <c r="Q805" s="11" t="s">
        <v>8323</v>
      </c>
      <c r="R805" t="s">
        <v>8324</v>
      </c>
      <c r="S805" s="16">
        <f t="shared" si="58"/>
        <v>40665.949976851851</v>
      </c>
      <c r="T805" s="16">
        <f t="shared" si="59"/>
        <v>40692.041666666664</v>
      </c>
    </row>
    <row r="806" spans="1:20" ht="4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56"/>
        <v>100</v>
      </c>
      <c r="P806">
        <f t="shared" si="57"/>
        <v>305.56</v>
      </c>
      <c r="Q806" s="11" t="s">
        <v>8323</v>
      </c>
      <c r="R806" t="s">
        <v>8324</v>
      </c>
      <c r="S806" s="16">
        <f t="shared" si="58"/>
        <v>40730.105625000004</v>
      </c>
      <c r="T806" s="16">
        <f t="shared" si="59"/>
        <v>40747.165972222225</v>
      </c>
    </row>
    <row r="807" spans="1:20" ht="4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56"/>
        <v>105</v>
      </c>
      <c r="P807">
        <f t="shared" si="57"/>
        <v>58.33</v>
      </c>
      <c r="Q807" s="11" t="s">
        <v>8323</v>
      </c>
      <c r="R807" t="s">
        <v>8324</v>
      </c>
      <c r="S807" s="16">
        <f t="shared" si="58"/>
        <v>40690.823055555556</v>
      </c>
      <c r="T807" s="16">
        <f t="shared" si="59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56"/>
        <v>104</v>
      </c>
      <c r="P808">
        <f t="shared" si="57"/>
        <v>117.68</v>
      </c>
      <c r="Q808" s="11" t="s">
        <v>8323</v>
      </c>
      <c r="R808" t="s">
        <v>8324</v>
      </c>
      <c r="S808" s="16">
        <f t="shared" si="58"/>
        <v>40763.691423611112</v>
      </c>
      <c r="T808" s="16">
        <f t="shared" si="59"/>
        <v>40793.691423611112</v>
      </c>
    </row>
    <row r="809" spans="1:20" ht="2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56"/>
        <v>105</v>
      </c>
      <c r="P809">
        <f t="shared" si="57"/>
        <v>73.77</v>
      </c>
      <c r="Q809" s="11" t="s">
        <v>8323</v>
      </c>
      <c r="R809" t="s">
        <v>8324</v>
      </c>
      <c r="S809" s="16">
        <f t="shared" si="58"/>
        <v>42759.628599537042</v>
      </c>
      <c r="T809" s="16">
        <f t="shared" si="59"/>
        <v>42795.083333333328</v>
      </c>
    </row>
    <row r="810" spans="1:20" ht="4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56"/>
        <v>100</v>
      </c>
      <c r="P810">
        <f t="shared" si="57"/>
        <v>104.65</v>
      </c>
      <c r="Q810" s="11" t="s">
        <v>8323</v>
      </c>
      <c r="R810" t="s">
        <v>8324</v>
      </c>
      <c r="S810" s="16">
        <f t="shared" si="58"/>
        <v>41962.100532407407</v>
      </c>
      <c r="T810" s="16">
        <f t="shared" si="59"/>
        <v>41995.207638888889</v>
      </c>
    </row>
    <row r="811" spans="1:20" ht="4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56"/>
        <v>104</v>
      </c>
      <c r="P811">
        <f t="shared" si="57"/>
        <v>79.83</v>
      </c>
      <c r="Q811" s="11" t="s">
        <v>8323</v>
      </c>
      <c r="R811" t="s">
        <v>8324</v>
      </c>
      <c r="S811" s="16">
        <f t="shared" si="58"/>
        <v>41628.833680555559</v>
      </c>
      <c r="T811" s="16">
        <f t="shared" si="59"/>
        <v>41658.833680555559</v>
      </c>
    </row>
    <row r="812" spans="1:20" ht="4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56"/>
        <v>105</v>
      </c>
      <c r="P812">
        <f t="shared" si="57"/>
        <v>58.33</v>
      </c>
      <c r="Q812" s="11" t="s">
        <v>8323</v>
      </c>
      <c r="R812" t="s">
        <v>8324</v>
      </c>
      <c r="S812" s="16">
        <f t="shared" si="58"/>
        <v>41123.056273148148</v>
      </c>
      <c r="T812" s="16">
        <f t="shared" si="59"/>
        <v>41153.056273148148</v>
      </c>
    </row>
    <row r="813" spans="1:20" ht="2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56"/>
        <v>104</v>
      </c>
      <c r="P813">
        <f t="shared" si="57"/>
        <v>86.67</v>
      </c>
      <c r="Q813" s="11" t="s">
        <v>8323</v>
      </c>
      <c r="R813" t="s">
        <v>8324</v>
      </c>
      <c r="S813" s="16">
        <f t="shared" si="58"/>
        <v>41443.643541666665</v>
      </c>
      <c r="T813" s="16">
        <f t="shared" si="59"/>
        <v>41465.702777777777</v>
      </c>
    </row>
    <row r="814" spans="1:20" ht="4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56"/>
        <v>152</v>
      </c>
      <c r="P814">
        <f t="shared" si="57"/>
        <v>27.61</v>
      </c>
      <c r="Q814" s="11" t="s">
        <v>8323</v>
      </c>
      <c r="R814" t="s">
        <v>8324</v>
      </c>
      <c r="S814" s="16">
        <f t="shared" si="58"/>
        <v>41282.017962962964</v>
      </c>
      <c r="T814" s="16">
        <f t="shared" si="59"/>
        <v>41334.581944444442</v>
      </c>
    </row>
    <row r="815" spans="1:20" ht="2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56"/>
        <v>160</v>
      </c>
      <c r="P815">
        <f t="shared" si="57"/>
        <v>25</v>
      </c>
      <c r="Q815" s="11" t="s">
        <v>8323</v>
      </c>
      <c r="R815" t="s">
        <v>8324</v>
      </c>
      <c r="S815" s="16">
        <f t="shared" si="58"/>
        <v>41080.960243055553</v>
      </c>
      <c r="T815" s="16">
        <f t="shared" si="59"/>
        <v>41110.960243055553</v>
      </c>
    </row>
    <row r="816" spans="1:20" ht="4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56"/>
        <v>127</v>
      </c>
      <c r="P816">
        <f t="shared" si="57"/>
        <v>45.46</v>
      </c>
      <c r="Q816" s="11" t="s">
        <v>8323</v>
      </c>
      <c r="R816" t="s">
        <v>8324</v>
      </c>
      <c r="S816" s="16">
        <f t="shared" si="58"/>
        <v>40679.743067129632</v>
      </c>
      <c r="T816" s="16">
        <f t="shared" si="59"/>
        <v>40694.75277777778</v>
      </c>
    </row>
    <row r="817" spans="1:20" ht="2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56"/>
        <v>107</v>
      </c>
      <c r="P817">
        <f t="shared" si="57"/>
        <v>99.53</v>
      </c>
      <c r="Q817" s="11" t="s">
        <v>8323</v>
      </c>
      <c r="R817" t="s">
        <v>8324</v>
      </c>
      <c r="S817" s="16">
        <f t="shared" si="58"/>
        <v>41914.917858796296</v>
      </c>
      <c r="T817" s="16">
        <f t="shared" si="59"/>
        <v>41944.917858796296</v>
      </c>
    </row>
    <row r="818" spans="1:20" ht="2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56"/>
        <v>115</v>
      </c>
      <c r="P818">
        <f t="shared" si="57"/>
        <v>39.31</v>
      </c>
      <c r="Q818" s="11" t="s">
        <v>8323</v>
      </c>
      <c r="R818" t="s">
        <v>8324</v>
      </c>
      <c r="S818" s="16">
        <f t="shared" si="58"/>
        <v>41341.870868055557</v>
      </c>
      <c r="T818" s="16">
        <f t="shared" si="59"/>
        <v>41373.270833333336</v>
      </c>
    </row>
    <row r="819" spans="1:20" ht="4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56"/>
        <v>137</v>
      </c>
      <c r="P819">
        <f t="shared" si="57"/>
        <v>89.42</v>
      </c>
      <c r="Q819" s="11" t="s">
        <v>8323</v>
      </c>
      <c r="R819" t="s">
        <v>8324</v>
      </c>
      <c r="S819" s="16">
        <f t="shared" si="58"/>
        <v>40925.599664351852</v>
      </c>
      <c r="T819" s="16">
        <f t="shared" si="59"/>
        <v>40979.207638888889</v>
      </c>
    </row>
    <row r="820" spans="1:20" ht="4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56"/>
        <v>156</v>
      </c>
      <c r="P820">
        <f t="shared" si="57"/>
        <v>28.68</v>
      </c>
      <c r="Q820" s="11" t="s">
        <v>8323</v>
      </c>
      <c r="R820" t="s">
        <v>8324</v>
      </c>
      <c r="S820" s="16">
        <f t="shared" si="58"/>
        <v>41120.882881944446</v>
      </c>
      <c r="T820" s="16">
        <f t="shared" si="59"/>
        <v>41128.709027777775</v>
      </c>
    </row>
    <row r="821" spans="1:20" ht="2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56"/>
        <v>109</v>
      </c>
      <c r="P821">
        <f t="shared" si="57"/>
        <v>31.07</v>
      </c>
      <c r="Q821" s="11" t="s">
        <v>8323</v>
      </c>
      <c r="R821" t="s">
        <v>8324</v>
      </c>
      <c r="S821" s="16">
        <f t="shared" si="58"/>
        <v>41619.998310185183</v>
      </c>
      <c r="T821" s="16">
        <f t="shared" si="59"/>
        <v>41629.197222222225</v>
      </c>
    </row>
    <row r="822" spans="1:20" ht="4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56"/>
        <v>134</v>
      </c>
      <c r="P822">
        <f t="shared" si="57"/>
        <v>70.55</v>
      </c>
      <c r="Q822" s="11" t="s">
        <v>8323</v>
      </c>
      <c r="R822" t="s">
        <v>8324</v>
      </c>
      <c r="S822" s="16">
        <f t="shared" si="58"/>
        <v>41768.841921296298</v>
      </c>
      <c r="T822" s="16">
        <f t="shared" si="59"/>
        <v>41799.208333333336</v>
      </c>
    </row>
    <row r="823" spans="1:20" ht="4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56"/>
        <v>100</v>
      </c>
      <c r="P823">
        <f t="shared" si="57"/>
        <v>224.13</v>
      </c>
      <c r="Q823" s="11" t="s">
        <v>8323</v>
      </c>
      <c r="R823" t="s">
        <v>8324</v>
      </c>
      <c r="S823" s="16">
        <f t="shared" si="58"/>
        <v>42093.922048611115</v>
      </c>
      <c r="T823" s="16">
        <f t="shared" si="59"/>
        <v>42128.167361111111</v>
      </c>
    </row>
    <row r="824" spans="1:20" ht="28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56"/>
        <v>119</v>
      </c>
      <c r="P824">
        <f t="shared" si="57"/>
        <v>51.81</v>
      </c>
      <c r="Q824" s="11" t="s">
        <v>8323</v>
      </c>
      <c r="R824" t="s">
        <v>8324</v>
      </c>
      <c r="S824" s="16">
        <f t="shared" si="58"/>
        <v>41157.947337962964</v>
      </c>
      <c r="T824" s="16">
        <f t="shared" si="59"/>
        <v>41187.947337962964</v>
      </c>
    </row>
    <row r="825" spans="1:20" ht="4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56"/>
        <v>180</v>
      </c>
      <c r="P825">
        <f t="shared" si="57"/>
        <v>43.52</v>
      </c>
      <c r="Q825" s="11" t="s">
        <v>8323</v>
      </c>
      <c r="R825" t="s">
        <v>8324</v>
      </c>
      <c r="S825" s="16">
        <f t="shared" si="58"/>
        <v>42055.972824074073</v>
      </c>
      <c r="T825" s="16">
        <f t="shared" si="59"/>
        <v>42085.931157407409</v>
      </c>
    </row>
    <row r="826" spans="1:20" ht="42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56"/>
        <v>134</v>
      </c>
      <c r="P826">
        <f t="shared" si="57"/>
        <v>39.82</v>
      </c>
      <c r="Q826" s="11" t="s">
        <v>8323</v>
      </c>
      <c r="R826" t="s">
        <v>8324</v>
      </c>
      <c r="S826" s="16">
        <f t="shared" si="58"/>
        <v>40250.242106481484</v>
      </c>
      <c r="T826" s="16">
        <f t="shared" si="59"/>
        <v>40286.290972222225</v>
      </c>
    </row>
    <row r="827" spans="1:20" ht="2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56"/>
        <v>100</v>
      </c>
      <c r="P827">
        <f t="shared" si="57"/>
        <v>126.81</v>
      </c>
      <c r="Q827" s="11" t="s">
        <v>8323</v>
      </c>
      <c r="R827" t="s">
        <v>8324</v>
      </c>
      <c r="S827" s="16">
        <f t="shared" si="58"/>
        <v>41186.306527777779</v>
      </c>
      <c r="T827" s="16">
        <f t="shared" si="59"/>
        <v>41211.306527777779</v>
      </c>
    </row>
    <row r="828" spans="1:20" ht="4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56"/>
        <v>101</v>
      </c>
      <c r="P828">
        <f t="shared" si="57"/>
        <v>113.88</v>
      </c>
      <c r="Q828" s="11" t="s">
        <v>8323</v>
      </c>
      <c r="R828" t="s">
        <v>8324</v>
      </c>
      <c r="S828" s="16">
        <f t="shared" si="58"/>
        <v>40973.038541666669</v>
      </c>
      <c r="T828" s="16">
        <f t="shared" si="59"/>
        <v>40993.996874999997</v>
      </c>
    </row>
    <row r="829" spans="1:20" ht="42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56"/>
        <v>103</v>
      </c>
      <c r="P829">
        <f t="shared" si="57"/>
        <v>28.18</v>
      </c>
      <c r="Q829" s="11" t="s">
        <v>8323</v>
      </c>
      <c r="R829" t="s">
        <v>8324</v>
      </c>
      <c r="S829" s="16">
        <f t="shared" si="58"/>
        <v>40927.473460648151</v>
      </c>
      <c r="T829" s="16">
        <f t="shared" si="59"/>
        <v>40953.825694444444</v>
      </c>
    </row>
    <row r="830" spans="1:20" ht="42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56"/>
        <v>107</v>
      </c>
      <c r="P830">
        <f t="shared" si="57"/>
        <v>36.61</v>
      </c>
      <c r="Q830" s="11" t="s">
        <v>8323</v>
      </c>
      <c r="R830" t="s">
        <v>8324</v>
      </c>
      <c r="S830" s="16">
        <f t="shared" si="58"/>
        <v>41073.050717592596</v>
      </c>
      <c r="T830" s="16">
        <f t="shared" si="59"/>
        <v>41085.683333333334</v>
      </c>
    </row>
    <row r="831" spans="1:20" ht="42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56"/>
        <v>104</v>
      </c>
      <c r="P831">
        <f t="shared" si="57"/>
        <v>32.5</v>
      </c>
      <c r="Q831" s="11" t="s">
        <v>8323</v>
      </c>
      <c r="R831" t="s">
        <v>8324</v>
      </c>
      <c r="S831" s="16">
        <f t="shared" si="58"/>
        <v>42504.801388888889</v>
      </c>
      <c r="T831" s="16">
        <f t="shared" si="59"/>
        <v>42564.801388888889</v>
      </c>
    </row>
    <row r="832" spans="1:20" ht="4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56"/>
        <v>108</v>
      </c>
      <c r="P832">
        <f t="shared" si="57"/>
        <v>60.66</v>
      </c>
      <c r="Q832" s="11" t="s">
        <v>8323</v>
      </c>
      <c r="R832" t="s">
        <v>8324</v>
      </c>
      <c r="S832" s="16">
        <f t="shared" si="58"/>
        <v>41325.525752314818</v>
      </c>
      <c r="T832" s="16">
        <f t="shared" si="59"/>
        <v>41355.484085648146</v>
      </c>
    </row>
    <row r="833" spans="1:20" ht="2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56"/>
        <v>233</v>
      </c>
      <c r="P833">
        <f t="shared" si="57"/>
        <v>175</v>
      </c>
      <c r="Q833" s="11" t="s">
        <v>8323</v>
      </c>
      <c r="R833" t="s">
        <v>8324</v>
      </c>
      <c r="S833" s="16">
        <f t="shared" si="58"/>
        <v>40996.646921296298</v>
      </c>
      <c r="T833" s="16">
        <f t="shared" si="59"/>
        <v>41026.646921296298</v>
      </c>
    </row>
    <row r="834" spans="1:20" ht="4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56"/>
        <v>101</v>
      </c>
      <c r="P834">
        <f t="shared" si="57"/>
        <v>97.99</v>
      </c>
      <c r="Q834" s="11" t="s">
        <v>8323</v>
      </c>
      <c r="R834" t="s">
        <v>8324</v>
      </c>
      <c r="S834" s="16">
        <f t="shared" si="58"/>
        <v>40869.675173611111</v>
      </c>
      <c r="T834" s="16">
        <f t="shared" si="59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si="56"/>
        <v>102</v>
      </c>
      <c r="P835">
        <f t="shared" si="57"/>
        <v>148.78</v>
      </c>
      <c r="Q835" s="11" t="s">
        <v>8323</v>
      </c>
      <c r="R835" t="s">
        <v>8324</v>
      </c>
      <c r="S835" s="16">
        <f t="shared" si="58"/>
        <v>41718.878182870372</v>
      </c>
      <c r="T835" s="16">
        <f t="shared" si="59"/>
        <v>41748.878182870372</v>
      </c>
    </row>
    <row r="836" spans="1:20" ht="42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6"/>
        <v>131</v>
      </c>
      <c r="P836">
        <f t="shared" si="57"/>
        <v>96.08</v>
      </c>
      <c r="Q836" s="11" t="s">
        <v>8323</v>
      </c>
      <c r="R836" t="s">
        <v>8324</v>
      </c>
      <c r="S836" s="16">
        <f t="shared" si="58"/>
        <v>41422.822824074072</v>
      </c>
      <c r="T836" s="16">
        <f t="shared" si="59"/>
        <v>41456.165972222225</v>
      </c>
    </row>
    <row r="837" spans="1:20" ht="4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6"/>
        <v>117</v>
      </c>
      <c r="P837">
        <f t="shared" si="57"/>
        <v>58.63</v>
      </c>
      <c r="Q837" s="11" t="s">
        <v>8323</v>
      </c>
      <c r="R837" t="s">
        <v>8324</v>
      </c>
      <c r="S837" s="16">
        <f t="shared" si="58"/>
        <v>41005.45784722222</v>
      </c>
      <c r="T837" s="16">
        <f t="shared" si="59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6"/>
        <v>101</v>
      </c>
      <c r="P838">
        <f t="shared" si="57"/>
        <v>109.71</v>
      </c>
      <c r="Q838" s="11" t="s">
        <v>8323</v>
      </c>
      <c r="R838" t="s">
        <v>8324</v>
      </c>
      <c r="S838" s="16">
        <f t="shared" si="58"/>
        <v>41524.056921296295</v>
      </c>
      <c r="T838" s="16">
        <f t="shared" si="59"/>
        <v>41554.056921296295</v>
      </c>
    </row>
    <row r="839" spans="1:20" ht="28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6"/>
        <v>122</v>
      </c>
      <c r="P839">
        <f t="shared" si="57"/>
        <v>49.11</v>
      </c>
      <c r="Q839" s="11" t="s">
        <v>8323</v>
      </c>
      <c r="R839" t="s">
        <v>8324</v>
      </c>
      <c r="S839" s="16">
        <f t="shared" si="58"/>
        <v>41730.998402777775</v>
      </c>
      <c r="T839" s="16">
        <f t="shared" si="59"/>
        <v>41760.998402777775</v>
      </c>
    </row>
    <row r="840" spans="1:20" ht="4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6"/>
        <v>145</v>
      </c>
      <c r="P840">
        <f t="shared" si="57"/>
        <v>47.67</v>
      </c>
      <c r="Q840" s="11" t="s">
        <v>8323</v>
      </c>
      <c r="R840" t="s">
        <v>8324</v>
      </c>
      <c r="S840" s="16">
        <f t="shared" si="58"/>
        <v>40895.897974537038</v>
      </c>
      <c r="T840" s="16">
        <f t="shared" si="59"/>
        <v>40925.897974537038</v>
      </c>
    </row>
    <row r="841" spans="1:20" ht="4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6"/>
        <v>117</v>
      </c>
      <c r="P841">
        <f t="shared" si="57"/>
        <v>60.74</v>
      </c>
      <c r="Q841" s="11" t="s">
        <v>8323</v>
      </c>
      <c r="R841" t="s">
        <v>8324</v>
      </c>
      <c r="S841" s="16">
        <f t="shared" si="58"/>
        <v>41144.763379629629</v>
      </c>
      <c r="T841" s="16">
        <f t="shared" si="59"/>
        <v>41174.763379629629</v>
      </c>
    </row>
    <row r="842" spans="1:20" ht="4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6"/>
        <v>120</v>
      </c>
      <c r="P842">
        <f t="shared" si="57"/>
        <v>63.38</v>
      </c>
      <c r="Q842" s="11" t="s">
        <v>8323</v>
      </c>
      <c r="R842" t="s">
        <v>8325</v>
      </c>
      <c r="S842" s="16">
        <f t="shared" si="58"/>
        <v>42607.226701388892</v>
      </c>
      <c r="T842" s="16">
        <f t="shared" si="59"/>
        <v>42637.226701388892</v>
      </c>
    </row>
    <row r="843" spans="1:20" ht="4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6"/>
        <v>101</v>
      </c>
      <c r="P843">
        <f t="shared" si="57"/>
        <v>53.89</v>
      </c>
      <c r="Q843" s="11" t="s">
        <v>8323</v>
      </c>
      <c r="R843" t="s">
        <v>8325</v>
      </c>
      <c r="S843" s="16">
        <f t="shared" si="58"/>
        <v>41923.838692129626</v>
      </c>
      <c r="T843" s="16">
        <f t="shared" si="59"/>
        <v>41953.88035879629</v>
      </c>
    </row>
    <row r="844" spans="1:20" ht="4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6"/>
        <v>104</v>
      </c>
      <c r="P844">
        <f t="shared" si="57"/>
        <v>66.87</v>
      </c>
      <c r="Q844" s="11" t="s">
        <v>8323</v>
      </c>
      <c r="R844" t="s">
        <v>8325</v>
      </c>
      <c r="S844" s="16">
        <f t="shared" si="58"/>
        <v>41526.592395833337</v>
      </c>
      <c r="T844" s="16">
        <f t="shared" si="59"/>
        <v>41561.165972222225</v>
      </c>
    </row>
    <row r="845" spans="1:20" ht="4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6"/>
        <v>267</v>
      </c>
      <c r="P845">
        <f t="shared" si="57"/>
        <v>63.1</v>
      </c>
      <c r="Q845" s="11" t="s">
        <v>8323</v>
      </c>
      <c r="R845" t="s">
        <v>8325</v>
      </c>
      <c r="S845" s="16">
        <f t="shared" si="58"/>
        <v>42695.257870370369</v>
      </c>
      <c r="T845" s="16">
        <f t="shared" si="59"/>
        <v>42712.333333333328</v>
      </c>
    </row>
    <row r="846" spans="1:20" ht="42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6"/>
        <v>194</v>
      </c>
      <c r="P846">
        <f t="shared" si="57"/>
        <v>36.630000000000003</v>
      </c>
      <c r="Q846" s="11" t="s">
        <v>8323</v>
      </c>
      <c r="R846" t="s">
        <v>8325</v>
      </c>
      <c r="S846" s="16">
        <f t="shared" si="58"/>
        <v>41905.684629629628</v>
      </c>
      <c r="T846" s="16">
        <f t="shared" si="59"/>
        <v>41944.207638888889</v>
      </c>
    </row>
    <row r="847" spans="1:20" ht="4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ref="O847:O910" si="60">ROUND(E847/D847*100,0)</f>
        <v>120</v>
      </c>
      <c r="P847">
        <f t="shared" ref="P847:P910" si="61">IFERROR(ROUND(E847/L847,2),0)</f>
        <v>34.01</v>
      </c>
      <c r="Q847" s="11" t="s">
        <v>8323</v>
      </c>
      <c r="R847" t="s">
        <v>8325</v>
      </c>
      <c r="S847" s="16">
        <f t="shared" ref="S847:S910" si="62">(((J847/60)/60/24)+DATE(1970,1,1))</f>
        <v>42578.205972222218</v>
      </c>
      <c r="T847" s="16">
        <f t="shared" ref="T847:T910" si="63">(((I847/60)/60)/24)+DATE(1970,1,1)</f>
        <v>42618.165972222225</v>
      </c>
    </row>
    <row r="848" spans="1:20" ht="4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0"/>
        <v>122</v>
      </c>
      <c r="P848">
        <f t="shared" si="61"/>
        <v>28.55</v>
      </c>
      <c r="Q848" s="11" t="s">
        <v>8323</v>
      </c>
      <c r="R848" t="s">
        <v>8325</v>
      </c>
      <c r="S848" s="16">
        <f t="shared" si="62"/>
        <v>41694.391840277778</v>
      </c>
      <c r="T848" s="16">
        <f t="shared" si="63"/>
        <v>41708.583333333336</v>
      </c>
    </row>
    <row r="849" spans="1:20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0"/>
        <v>100</v>
      </c>
      <c r="P849">
        <f t="shared" si="61"/>
        <v>10</v>
      </c>
      <c r="Q849" s="11" t="s">
        <v>8323</v>
      </c>
      <c r="R849" t="s">
        <v>8325</v>
      </c>
      <c r="S849" s="16">
        <f t="shared" si="62"/>
        <v>42165.79833333334</v>
      </c>
      <c r="T849" s="16">
        <f t="shared" si="63"/>
        <v>42195.79833333334</v>
      </c>
    </row>
    <row r="850" spans="1:20" ht="4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0"/>
        <v>100</v>
      </c>
      <c r="P850">
        <f t="shared" si="61"/>
        <v>18.75</v>
      </c>
      <c r="Q850" s="11" t="s">
        <v>8323</v>
      </c>
      <c r="R850" t="s">
        <v>8325</v>
      </c>
      <c r="S850" s="16">
        <f t="shared" si="62"/>
        <v>42078.792048611111</v>
      </c>
      <c r="T850" s="16">
        <f t="shared" si="63"/>
        <v>42108.792048611111</v>
      </c>
    </row>
    <row r="851" spans="1:20" ht="5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0"/>
        <v>120</v>
      </c>
      <c r="P851">
        <f t="shared" si="61"/>
        <v>41.7</v>
      </c>
      <c r="Q851" s="11" t="s">
        <v>8323</v>
      </c>
      <c r="R851" t="s">
        <v>8325</v>
      </c>
      <c r="S851" s="16">
        <f t="shared" si="62"/>
        <v>42051.148888888885</v>
      </c>
      <c r="T851" s="16">
        <f t="shared" si="63"/>
        <v>42079.107222222221</v>
      </c>
    </row>
    <row r="852" spans="1:20" ht="4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0"/>
        <v>155</v>
      </c>
      <c r="P852">
        <f t="shared" si="61"/>
        <v>46.67</v>
      </c>
      <c r="Q852" s="11" t="s">
        <v>8323</v>
      </c>
      <c r="R852" t="s">
        <v>8325</v>
      </c>
      <c r="S852" s="16">
        <f t="shared" si="62"/>
        <v>42452.827743055561</v>
      </c>
      <c r="T852" s="16">
        <f t="shared" si="63"/>
        <v>42485.207638888889</v>
      </c>
    </row>
    <row r="853" spans="1:20" ht="28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0"/>
        <v>130</v>
      </c>
      <c r="P853">
        <f t="shared" si="61"/>
        <v>37.270000000000003</v>
      </c>
      <c r="Q853" s="11" t="s">
        <v>8323</v>
      </c>
      <c r="R853" t="s">
        <v>8325</v>
      </c>
      <c r="S853" s="16">
        <f t="shared" si="62"/>
        <v>42522.880243055552</v>
      </c>
      <c r="T853" s="16">
        <f t="shared" si="63"/>
        <v>42582.822916666672</v>
      </c>
    </row>
    <row r="854" spans="1:20" ht="2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0"/>
        <v>105</v>
      </c>
      <c r="P854">
        <f t="shared" si="61"/>
        <v>59.26</v>
      </c>
      <c r="Q854" s="11" t="s">
        <v>8323</v>
      </c>
      <c r="R854" t="s">
        <v>8325</v>
      </c>
      <c r="S854" s="16">
        <f t="shared" si="62"/>
        <v>42656.805497685185</v>
      </c>
      <c r="T854" s="16">
        <f t="shared" si="63"/>
        <v>42667.875</v>
      </c>
    </row>
    <row r="855" spans="1:20" ht="4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0"/>
        <v>100</v>
      </c>
      <c r="P855">
        <f t="shared" si="61"/>
        <v>30</v>
      </c>
      <c r="Q855" s="11" t="s">
        <v>8323</v>
      </c>
      <c r="R855" t="s">
        <v>8325</v>
      </c>
      <c r="S855" s="16">
        <f t="shared" si="62"/>
        <v>42021.832280092596</v>
      </c>
      <c r="T855" s="16">
        <f t="shared" si="63"/>
        <v>42051.832280092596</v>
      </c>
    </row>
    <row r="856" spans="1:20" ht="4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0"/>
        <v>118</v>
      </c>
      <c r="P856">
        <f t="shared" si="61"/>
        <v>65.86</v>
      </c>
      <c r="Q856" s="11" t="s">
        <v>8323</v>
      </c>
      <c r="R856" t="s">
        <v>8325</v>
      </c>
      <c r="S856" s="16">
        <f t="shared" si="62"/>
        <v>42702.212337962963</v>
      </c>
      <c r="T856" s="16">
        <f t="shared" si="63"/>
        <v>42732.212337962963</v>
      </c>
    </row>
    <row r="857" spans="1:20" ht="2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0"/>
        <v>103</v>
      </c>
      <c r="P857">
        <f t="shared" si="61"/>
        <v>31.91</v>
      </c>
      <c r="Q857" s="11" t="s">
        <v>8323</v>
      </c>
      <c r="R857" t="s">
        <v>8325</v>
      </c>
      <c r="S857" s="16">
        <f t="shared" si="62"/>
        <v>42545.125196759262</v>
      </c>
      <c r="T857" s="16">
        <f t="shared" si="63"/>
        <v>42575.125196759262</v>
      </c>
    </row>
    <row r="858" spans="1:20" ht="42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0"/>
        <v>218</v>
      </c>
      <c r="P858">
        <f t="shared" si="61"/>
        <v>19.46</v>
      </c>
      <c r="Q858" s="11" t="s">
        <v>8323</v>
      </c>
      <c r="R858" t="s">
        <v>8325</v>
      </c>
      <c r="S858" s="16">
        <f t="shared" si="62"/>
        <v>42609.311990740738</v>
      </c>
      <c r="T858" s="16">
        <f t="shared" si="63"/>
        <v>42668.791666666672</v>
      </c>
    </row>
    <row r="859" spans="1:20" ht="28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0"/>
        <v>100</v>
      </c>
      <c r="P859">
        <f t="shared" si="61"/>
        <v>50</v>
      </c>
      <c r="Q859" s="11" t="s">
        <v>8323</v>
      </c>
      <c r="R859" t="s">
        <v>8325</v>
      </c>
      <c r="S859" s="16">
        <f t="shared" si="62"/>
        <v>42291.581377314811</v>
      </c>
      <c r="T859" s="16">
        <f t="shared" si="63"/>
        <v>42333.623043981483</v>
      </c>
    </row>
    <row r="860" spans="1:20" ht="4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0"/>
        <v>144</v>
      </c>
      <c r="P860">
        <f t="shared" si="61"/>
        <v>22.74</v>
      </c>
      <c r="Q860" s="11" t="s">
        <v>8323</v>
      </c>
      <c r="R860" t="s">
        <v>8325</v>
      </c>
      <c r="S860" s="16">
        <f t="shared" si="62"/>
        <v>42079.745578703703</v>
      </c>
      <c r="T860" s="16">
        <f t="shared" si="63"/>
        <v>42109.957638888889</v>
      </c>
    </row>
    <row r="861" spans="1:20" ht="28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0"/>
        <v>105</v>
      </c>
      <c r="P861">
        <f t="shared" si="61"/>
        <v>42.72</v>
      </c>
      <c r="Q861" s="11" t="s">
        <v>8323</v>
      </c>
      <c r="R861" t="s">
        <v>8325</v>
      </c>
      <c r="S861" s="16">
        <f t="shared" si="62"/>
        <v>42128.820231481484</v>
      </c>
      <c r="T861" s="16">
        <f t="shared" si="63"/>
        <v>42159</v>
      </c>
    </row>
    <row r="862" spans="1:20" ht="4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0"/>
        <v>18</v>
      </c>
      <c r="P862">
        <f t="shared" si="61"/>
        <v>52.92</v>
      </c>
      <c r="Q862" s="11" t="s">
        <v>8323</v>
      </c>
      <c r="R862" t="s">
        <v>8326</v>
      </c>
      <c r="S862" s="16">
        <f t="shared" si="62"/>
        <v>41570.482789351852</v>
      </c>
      <c r="T862" s="16">
        <f t="shared" si="63"/>
        <v>41600.524456018517</v>
      </c>
    </row>
    <row r="863" spans="1:20" ht="4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0"/>
        <v>2</v>
      </c>
      <c r="P863">
        <f t="shared" si="61"/>
        <v>50.5</v>
      </c>
      <c r="Q863" s="11" t="s">
        <v>8323</v>
      </c>
      <c r="R863" t="s">
        <v>8326</v>
      </c>
      <c r="S863" s="16">
        <f t="shared" si="62"/>
        <v>42599.965324074074</v>
      </c>
      <c r="T863" s="16">
        <f t="shared" si="63"/>
        <v>42629.965324074074</v>
      </c>
    </row>
    <row r="864" spans="1:20" ht="4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0"/>
        <v>0</v>
      </c>
      <c r="P864">
        <f t="shared" si="61"/>
        <v>42.5</v>
      </c>
      <c r="Q864" s="11" t="s">
        <v>8323</v>
      </c>
      <c r="R864" t="s">
        <v>8326</v>
      </c>
      <c r="S864" s="16">
        <f t="shared" si="62"/>
        <v>41559.5549537037</v>
      </c>
      <c r="T864" s="16">
        <f t="shared" si="63"/>
        <v>41589.596620370372</v>
      </c>
    </row>
    <row r="865" spans="1:20" ht="4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0"/>
        <v>5</v>
      </c>
      <c r="P865">
        <f t="shared" si="61"/>
        <v>18</v>
      </c>
      <c r="Q865" s="11" t="s">
        <v>8323</v>
      </c>
      <c r="R865" t="s">
        <v>8326</v>
      </c>
      <c r="S865" s="16">
        <f t="shared" si="62"/>
        <v>40921.117662037039</v>
      </c>
      <c r="T865" s="16">
        <f t="shared" si="63"/>
        <v>40951.117662037039</v>
      </c>
    </row>
    <row r="866" spans="1:20" ht="4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0"/>
        <v>42</v>
      </c>
      <c r="P866">
        <f t="shared" si="61"/>
        <v>34.18</v>
      </c>
      <c r="Q866" s="11" t="s">
        <v>8323</v>
      </c>
      <c r="R866" t="s">
        <v>8326</v>
      </c>
      <c r="S866" s="16">
        <f t="shared" si="62"/>
        <v>41541.106921296298</v>
      </c>
      <c r="T866" s="16">
        <f t="shared" si="63"/>
        <v>41563.415972222225</v>
      </c>
    </row>
    <row r="867" spans="1:20" ht="4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0"/>
        <v>2</v>
      </c>
      <c r="P867">
        <f t="shared" si="61"/>
        <v>22.5</v>
      </c>
      <c r="Q867" s="11" t="s">
        <v>8323</v>
      </c>
      <c r="R867" t="s">
        <v>8326</v>
      </c>
      <c r="S867" s="16">
        <f t="shared" si="62"/>
        <v>41230.77311342593</v>
      </c>
      <c r="T867" s="16">
        <f t="shared" si="63"/>
        <v>41290.77311342593</v>
      </c>
    </row>
    <row r="868" spans="1:20" ht="4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0"/>
        <v>18</v>
      </c>
      <c r="P868">
        <f t="shared" si="61"/>
        <v>58.18</v>
      </c>
      <c r="Q868" s="11" t="s">
        <v>8323</v>
      </c>
      <c r="R868" t="s">
        <v>8326</v>
      </c>
      <c r="S868" s="16">
        <f t="shared" si="62"/>
        <v>42025.637939814813</v>
      </c>
      <c r="T868" s="16">
        <f t="shared" si="63"/>
        <v>42063.631944444445</v>
      </c>
    </row>
    <row r="869" spans="1:20" ht="4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0"/>
        <v>24</v>
      </c>
      <c r="P869">
        <f t="shared" si="61"/>
        <v>109.18</v>
      </c>
      <c r="Q869" s="11" t="s">
        <v>8323</v>
      </c>
      <c r="R869" t="s">
        <v>8326</v>
      </c>
      <c r="S869" s="16">
        <f t="shared" si="62"/>
        <v>40088.105393518519</v>
      </c>
      <c r="T869" s="16">
        <f t="shared" si="63"/>
        <v>40148.207638888889</v>
      </c>
    </row>
    <row r="870" spans="1:20" ht="5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0"/>
        <v>0</v>
      </c>
      <c r="P870">
        <f t="shared" si="61"/>
        <v>50</v>
      </c>
      <c r="Q870" s="11" t="s">
        <v>8323</v>
      </c>
      <c r="R870" t="s">
        <v>8326</v>
      </c>
      <c r="S870" s="16">
        <f t="shared" si="62"/>
        <v>41616.027754629627</v>
      </c>
      <c r="T870" s="16">
        <f t="shared" si="63"/>
        <v>41646.027754629627</v>
      </c>
    </row>
    <row r="871" spans="1:20" ht="42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0"/>
        <v>12</v>
      </c>
      <c r="P871">
        <f t="shared" si="61"/>
        <v>346.67</v>
      </c>
      <c r="Q871" s="11" t="s">
        <v>8323</v>
      </c>
      <c r="R871" t="s">
        <v>8326</v>
      </c>
      <c r="S871" s="16">
        <f t="shared" si="62"/>
        <v>41342.845567129632</v>
      </c>
      <c r="T871" s="16">
        <f t="shared" si="63"/>
        <v>41372.803900462961</v>
      </c>
    </row>
    <row r="872" spans="1:20" ht="4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0"/>
        <v>0</v>
      </c>
      <c r="P872">
        <f t="shared" si="61"/>
        <v>12.4</v>
      </c>
      <c r="Q872" s="11" t="s">
        <v>8323</v>
      </c>
      <c r="R872" t="s">
        <v>8326</v>
      </c>
      <c r="S872" s="16">
        <f t="shared" si="62"/>
        <v>41488.022256944445</v>
      </c>
      <c r="T872" s="16">
        <f t="shared" si="63"/>
        <v>41518.022256944445</v>
      </c>
    </row>
    <row r="873" spans="1:20" ht="4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0"/>
        <v>5</v>
      </c>
      <c r="P873">
        <f t="shared" si="61"/>
        <v>27.08</v>
      </c>
      <c r="Q873" s="11" t="s">
        <v>8323</v>
      </c>
      <c r="R873" t="s">
        <v>8326</v>
      </c>
      <c r="S873" s="16">
        <f t="shared" si="62"/>
        <v>41577.561284722222</v>
      </c>
      <c r="T873" s="16">
        <f t="shared" si="63"/>
        <v>41607.602951388886</v>
      </c>
    </row>
    <row r="874" spans="1:20" ht="4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0"/>
        <v>1</v>
      </c>
      <c r="P874">
        <f t="shared" si="61"/>
        <v>32.5</v>
      </c>
      <c r="Q874" s="11" t="s">
        <v>8323</v>
      </c>
      <c r="R874" t="s">
        <v>8326</v>
      </c>
      <c r="S874" s="16">
        <f t="shared" si="62"/>
        <v>40567.825543981482</v>
      </c>
      <c r="T874" s="16">
        <f t="shared" si="63"/>
        <v>40612.825543981482</v>
      </c>
    </row>
    <row r="875" spans="1:20" ht="2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0"/>
        <v>1</v>
      </c>
      <c r="P875">
        <f t="shared" si="61"/>
        <v>9</v>
      </c>
      <c r="Q875" s="11" t="s">
        <v>8323</v>
      </c>
      <c r="R875" t="s">
        <v>8326</v>
      </c>
      <c r="S875" s="16">
        <f t="shared" si="62"/>
        <v>41184.167129629634</v>
      </c>
      <c r="T875" s="16">
        <f t="shared" si="63"/>
        <v>41224.208796296298</v>
      </c>
    </row>
    <row r="876" spans="1:20" ht="42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0"/>
        <v>24</v>
      </c>
      <c r="P876">
        <f t="shared" si="61"/>
        <v>34.76</v>
      </c>
      <c r="Q876" s="11" t="s">
        <v>8323</v>
      </c>
      <c r="R876" t="s">
        <v>8326</v>
      </c>
      <c r="S876" s="16">
        <f t="shared" si="62"/>
        <v>41368.583726851852</v>
      </c>
      <c r="T876" s="16">
        <f t="shared" si="63"/>
        <v>41398.583726851852</v>
      </c>
    </row>
    <row r="877" spans="1:20" ht="5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0"/>
        <v>0</v>
      </c>
      <c r="P877">
        <f t="shared" si="61"/>
        <v>0</v>
      </c>
      <c r="Q877" s="11" t="s">
        <v>8323</v>
      </c>
      <c r="R877" t="s">
        <v>8326</v>
      </c>
      <c r="S877" s="16">
        <f t="shared" si="62"/>
        <v>42248.723738425921</v>
      </c>
      <c r="T877" s="16">
        <f t="shared" si="63"/>
        <v>42268.723738425921</v>
      </c>
    </row>
    <row r="878" spans="1:20" ht="2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0"/>
        <v>41</v>
      </c>
      <c r="P878">
        <f t="shared" si="61"/>
        <v>28.58</v>
      </c>
      <c r="Q878" s="11" t="s">
        <v>8323</v>
      </c>
      <c r="R878" t="s">
        <v>8326</v>
      </c>
      <c r="S878" s="16">
        <f t="shared" si="62"/>
        <v>41276.496840277774</v>
      </c>
      <c r="T878" s="16">
        <f t="shared" si="63"/>
        <v>41309.496840277774</v>
      </c>
    </row>
    <row r="879" spans="1:20" ht="4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0"/>
        <v>68</v>
      </c>
      <c r="P879">
        <f t="shared" si="61"/>
        <v>46.59</v>
      </c>
      <c r="Q879" s="11" t="s">
        <v>8323</v>
      </c>
      <c r="R879" t="s">
        <v>8326</v>
      </c>
      <c r="S879" s="16">
        <f t="shared" si="62"/>
        <v>41597.788888888892</v>
      </c>
      <c r="T879" s="16">
        <f t="shared" si="63"/>
        <v>41627.788888888892</v>
      </c>
    </row>
    <row r="880" spans="1:20" ht="4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0"/>
        <v>1</v>
      </c>
      <c r="P880">
        <f t="shared" si="61"/>
        <v>32.5</v>
      </c>
      <c r="Q880" s="11" t="s">
        <v>8323</v>
      </c>
      <c r="R880" t="s">
        <v>8326</v>
      </c>
      <c r="S880" s="16">
        <f t="shared" si="62"/>
        <v>40505.232916666668</v>
      </c>
      <c r="T880" s="16">
        <f t="shared" si="63"/>
        <v>40535.232916666668</v>
      </c>
    </row>
    <row r="881" spans="1:20" ht="4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0"/>
        <v>31</v>
      </c>
      <c r="P881">
        <f t="shared" si="61"/>
        <v>21.47</v>
      </c>
      <c r="Q881" s="11" t="s">
        <v>8323</v>
      </c>
      <c r="R881" t="s">
        <v>8326</v>
      </c>
      <c r="S881" s="16">
        <f t="shared" si="62"/>
        <v>41037.829918981479</v>
      </c>
      <c r="T881" s="16">
        <f t="shared" si="63"/>
        <v>41058.829918981479</v>
      </c>
    </row>
    <row r="882" spans="1:20" ht="4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0"/>
        <v>3</v>
      </c>
      <c r="P882">
        <f t="shared" si="61"/>
        <v>14.13</v>
      </c>
      <c r="Q882" s="11" t="s">
        <v>8323</v>
      </c>
      <c r="R882" t="s">
        <v>8327</v>
      </c>
      <c r="S882" s="16">
        <f t="shared" si="62"/>
        <v>41179.32104166667</v>
      </c>
      <c r="T882" s="16">
        <f t="shared" si="63"/>
        <v>41212.32104166667</v>
      </c>
    </row>
    <row r="883" spans="1:20" ht="4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0"/>
        <v>1</v>
      </c>
      <c r="P883">
        <f t="shared" si="61"/>
        <v>30</v>
      </c>
      <c r="Q883" s="11" t="s">
        <v>8323</v>
      </c>
      <c r="R883" t="s">
        <v>8327</v>
      </c>
      <c r="S883" s="16">
        <f t="shared" si="62"/>
        <v>40877.25099537037</v>
      </c>
      <c r="T883" s="16">
        <f t="shared" si="63"/>
        <v>40922.25099537037</v>
      </c>
    </row>
    <row r="884" spans="1:20" ht="4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0"/>
        <v>20</v>
      </c>
      <c r="P884">
        <f t="shared" si="61"/>
        <v>21.57</v>
      </c>
      <c r="Q884" s="11" t="s">
        <v>8323</v>
      </c>
      <c r="R884" t="s">
        <v>8327</v>
      </c>
      <c r="S884" s="16">
        <f t="shared" si="62"/>
        <v>40759.860532407409</v>
      </c>
      <c r="T884" s="16">
        <f t="shared" si="63"/>
        <v>40792.860532407409</v>
      </c>
    </row>
    <row r="885" spans="1:20" ht="42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0"/>
        <v>40</v>
      </c>
      <c r="P885">
        <f t="shared" si="61"/>
        <v>83.38</v>
      </c>
      <c r="Q885" s="11" t="s">
        <v>8323</v>
      </c>
      <c r="R885" t="s">
        <v>8327</v>
      </c>
      <c r="S885" s="16">
        <f t="shared" si="62"/>
        <v>42371.935590277775</v>
      </c>
      <c r="T885" s="16">
        <f t="shared" si="63"/>
        <v>42431.935590277775</v>
      </c>
    </row>
    <row r="886" spans="1:20" ht="4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0"/>
        <v>1</v>
      </c>
      <c r="P886">
        <f t="shared" si="61"/>
        <v>10</v>
      </c>
      <c r="Q886" s="11" t="s">
        <v>8323</v>
      </c>
      <c r="R886" t="s">
        <v>8327</v>
      </c>
      <c r="S886" s="16">
        <f t="shared" si="62"/>
        <v>40981.802615740737</v>
      </c>
      <c r="T886" s="16">
        <f t="shared" si="63"/>
        <v>41041.104861111111</v>
      </c>
    </row>
    <row r="887" spans="1:20" ht="4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0"/>
        <v>75</v>
      </c>
      <c r="P887">
        <f t="shared" si="61"/>
        <v>35.71</v>
      </c>
      <c r="Q887" s="11" t="s">
        <v>8323</v>
      </c>
      <c r="R887" t="s">
        <v>8327</v>
      </c>
      <c r="S887" s="16">
        <f t="shared" si="62"/>
        <v>42713.941099537042</v>
      </c>
      <c r="T887" s="16">
        <f t="shared" si="63"/>
        <v>42734.941099537042</v>
      </c>
    </row>
    <row r="888" spans="1:20" ht="4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0"/>
        <v>41</v>
      </c>
      <c r="P888">
        <f t="shared" si="61"/>
        <v>29.29</v>
      </c>
      <c r="Q888" s="11" t="s">
        <v>8323</v>
      </c>
      <c r="R888" t="s">
        <v>8327</v>
      </c>
      <c r="S888" s="16">
        <f t="shared" si="62"/>
        <v>42603.870520833334</v>
      </c>
      <c r="T888" s="16">
        <f t="shared" si="63"/>
        <v>42628.870520833334</v>
      </c>
    </row>
    <row r="889" spans="1:20" ht="4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0"/>
        <v>0</v>
      </c>
      <c r="P889">
        <f t="shared" si="61"/>
        <v>0</v>
      </c>
      <c r="Q889" s="11" t="s">
        <v>8323</v>
      </c>
      <c r="R889" t="s">
        <v>8327</v>
      </c>
      <c r="S889" s="16">
        <f t="shared" si="62"/>
        <v>41026.958969907406</v>
      </c>
      <c r="T889" s="16">
        <f t="shared" si="63"/>
        <v>41056.958969907406</v>
      </c>
    </row>
    <row r="890" spans="1:20" ht="42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0"/>
        <v>7</v>
      </c>
      <c r="P890">
        <f t="shared" si="61"/>
        <v>18</v>
      </c>
      <c r="Q890" s="11" t="s">
        <v>8323</v>
      </c>
      <c r="R890" t="s">
        <v>8327</v>
      </c>
      <c r="S890" s="16">
        <f t="shared" si="62"/>
        <v>40751.753298611111</v>
      </c>
      <c r="T890" s="16">
        <f t="shared" si="63"/>
        <v>40787.25</v>
      </c>
    </row>
    <row r="891" spans="1:20" ht="4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0"/>
        <v>9</v>
      </c>
      <c r="P891">
        <f t="shared" si="61"/>
        <v>73.760000000000005</v>
      </c>
      <c r="Q891" s="11" t="s">
        <v>8323</v>
      </c>
      <c r="R891" t="s">
        <v>8327</v>
      </c>
      <c r="S891" s="16">
        <f t="shared" si="62"/>
        <v>41887.784062500003</v>
      </c>
      <c r="T891" s="16">
        <f t="shared" si="63"/>
        <v>41917.784062500003</v>
      </c>
    </row>
    <row r="892" spans="1:20" ht="42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0"/>
        <v>4</v>
      </c>
      <c r="P892">
        <f t="shared" si="61"/>
        <v>31.25</v>
      </c>
      <c r="Q892" s="11" t="s">
        <v>8323</v>
      </c>
      <c r="R892" t="s">
        <v>8327</v>
      </c>
      <c r="S892" s="16">
        <f t="shared" si="62"/>
        <v>41569.698831018519</v>
      </c>
      <c r="T892" s="16">
        <f t="shared" si="63"/>
        <v>41599.740497685183</v>
      </c>
    </row>
    <row r="893" spans="1:20" ht="4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0"/>
        <v>3</v>
      </c>
      <c r="P893">
        <f t="shared" si="61"/>
        <v>28.89</v>
      </c>
      <c r="Q893" s="11" t="s">
        <v>8323</v>
      </c>
      <c r="R893" t="s">
        <v>8327</v>
      </c>
      <c r="S893" s="16">
        <f t="shared" si="62"/>
        <v>41842.031597222223</v>
      </c>
      <c r="T893" s="16">
        <f t="shared" si="63"/>
        <v>41872.031597222223</v>
      </c>
    </row>
    <row r="894" spans="1:20" ht="4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0"/>
        <v>41</v>
      </c>
      <c r="P894">
        <f t="shared" si="61"/>
        <v>143.82</v>
      </c>
      <c r="Q894" s="11" t="s">
        <v>8323</v>
      </c>
      <c r="R894" t="s">
        <v>8327</v>
      </c>
      <c r="S894" s="16">
        <f t="shared" si="62"/>
        <v>40304.20003472222</v>
      </c>
      <c r="T894" s="16">
        <f t="shared" si="63"/>
        <v>40391.166666666664</v>
      </c>
    </row>
    <row r="895" spans="1:20" ht="4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0"/>
        <v>10</v>
      </c>
      <c r="P895">
        <f t="shared" si="61"/>
        <v>40</v>
      </c>
      <c r="Q895" s="11" t="s">
        <v>8323</v>
      </c>
      <c r="R895" t="s">
        <v>8327</v>
      </c>
      <c r="S895" s="16">
        <f t="shared" si="62"/>
        <v>42065.897719907407</v>
      </c>
      <c r="T895" s="16">
        <f t="shared" si="63"/>
        <v>42095.856053240743</v>
      </c>
    </row>
    <row r="896" spans="1:20" ht="4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0"/>
        <v>39</v>
      </c>
      <c r="P896">
        <f t="shared" si="61"/>
        <v>147.81</v>
      </c>
      <c r="Q896" s="11" t="s">
        <v>8323</v>
      </c>
      <c r="R896" t="s">
        <v>8327</v>
      </c>
      <c r="S896" s="16">
        <f t="shared" si="62"/>
        <v>42496.981597222228</v>
      </c>
      <c r="T896" s="16">
        <f t="shared" si="63"/>
        <v>42526.981597222228</v>
      </c>
    </row>
    <row r="897" spans="1:20" ht="4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0"/>
        <v>2</v>
      </c>
      <c r="P897">
        <f t="shared" si="61"/>
        <v>27.86</v>
      </c>
      <c r="Q897" s="11" t="s">
        <v>8323</v>
      </c>
      <c r="R897" t="s">
        <v>8327</v>
      </c>
      <c r="S897" s="16">
        <f t="shared" si="62"/>
        <v>40431.127650462964</v>
      </c>
      <c r="T897" s="16">
        <f t="shared" si="63"/>
        <v>40476.127650462964</v>
      </c>
    </row>
    <row r="898" spans="1:20" ht="4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0"/>
        <v>40</v>
      </c>
      <c r="P898">
        <f t="shared" si="61"/>
        <v>44.44</v>
      </c>
      <c r="Q898" s="11" t="s">
        <v>8323</v>
      </c>
      <c r="R898" t="s">
        <v>8327</v>
      </c>
      <c r="S898" s="16">
        <f t="shared" si="62"/>
        <v>42218.872986111113</v>
      </c>
      <c r="T898" s="16">
        <f t="shared" si="63"/>
        <v>42244.166666666672</v>
      </c>
    </row>
    <row r="899" spans="1:20" ht="4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si="60"/>
        <v>0</v>
      </c>
      <c r="P899">
        <f t="shared" si="61"/>
        <v>0</v>
      </c>
      <c r="Q899" s="11" t="s">
        <v>8323</v>
      </c>
      <c r="R899" t="s">
        <v>8327</v>
      </c>
      <c r="S899" s="16">
        <f t="shared" si="62"/>
        <v>41211.688750000001</v>
      </c>
      <c r="T899" s="16">
        <f t="shared" si="63"/>
        <v>41241.730416666665</v>
      </c>
    </row>
    <row r="900" spans="1:20" ht="4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60"/>
        <v>3</v>
      </c>
      <c r="P900">
        <f t="shared" si="61"/>
        <v>35</v>
      </c>
      <c r="Q900" s="11" t="s">
        <v>8323</v>
      </c>
      <c r="R900" t="s">
        <v>8327</v>
      </c>
      <c r="S900" s="16">
        <f t="shared" si="62"/>
        <v>40878.758217592593</v>
      </c>
      <c r="T900" s="16">
        <f t="shared" si="63"/>
        <v>40923.758217592593</v>
      </c>
    </row>
    <row r="901" spans="1:20" ht="4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60"/>
        <v>37</v>
      </c>
      <c r="P901">
        <f t="shared" si="61"/>
        <v>35</v>
      </c>
      <c r="Q901" s="11" t="s">
        <v>8323</v>
      </c>
      <c r="R901" t="s">
        <v>8327</v>
      </c>
      <c r="S901" s="16">
        <f t="shared" si="62"/>
        <v>40646.099097222221</v>
      </c>
      <c r="T901" s="16">
        <f t="shared" si="63"/>
        <v>40691.099097222221</v>
      </c>
    </row>
    <row r="902" spans="1:20" ht="2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60"/>
        <v>0</v>
      </c>
      <c r="P902">
        <f t="shared" si="61"/>
        <v>10.5</v>
      </c>
      <c r="Q902" s="11" t="s">
        <v>8323</v>
      </c>
      <c r="R902" t="s">
        <v>8326</v>
      </c>
      <c r="S902" s="16">
        <f t="shared" si="62"/>
        <v>42429.84956018519</v>
      </c>
      <c r="T902" s="16">
        <f t="shared" si="63"/>
        <v>42459.807893518519</v>
      </c>
    </row>
    <row r="903" spans="1:20" ht="5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60"/>
        <v>0</v>
      </c>
      <c r="P903">
        <f t="shared" si="61"/>
        <v>0</v>
      </c>
      <c r="Q903" s="11" t="s">
        <v>8323</v>
      </c>
      <c r="R903" t="s">
        <v>8326</v>
      </c>
      <c r="S903" s="16">
        <f t="shared" si="62"/>
        <v>40291.81150462963</v>
      </c>
      <c r="T903" s="16">
        <f t="shared" si="63"/>
        <v>40337.799305555556</v>
      </c>
    </row>
    <row r="904" spans="1:20" ht="5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60"/>
        <v>0</v>
      </c>
      <c r="P904">
        <f t="shared" si="61"/>
        <v>30</v>
      </c>
      <c r="Q904" s="11" t="s">
        <v>8323</v>
      </c>
      <c r="R904" t="s">
        <v>8326</v>
      </c>
      <c r="S904" s="16">
        <f t="shared" si="62"/>
        <v>41829.965532407405</v>
      </c>
      <c r="T904" s="16">
        <f t="shared" si="63"/>
        <v>41881.645833333336</v>
      </c>
    </row>
    <row r="905" spans="1:20" ht="4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60"/>
        <v>3</v>
      </c>
      <c r="P905">
        <f t="shared" si="61"/>
        <v>40</v>
      </c>
      <c r="Q905" s="11" t="s">
        <v>8323</v>
      </c>
      <c r="R905" t="s">
        <v>8326</v>
      </c>
      <c r="S905" s="16">
        <f t="shared" si="62"/>
        <v>41149.796064814815</v>
      </c>
      <c r="T905" s="16">
        <f t="shared" si="63"/>
        <v>41175.100694444445</v>
      </c>
    </row>
    <row r="906" spans="1:20" ht="4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60"/>
        <v>0</v>
      </c>
      <c r="P906">
        <f t="shared" si="61"/>
        <v>50.33</v>
      </c>
      <c r="Q906" s="11" t="s">
        <v>8323</v>
      </c>
      <c r="R906" t="s">
        <v>8326</v>
      </c>
      <c r="S906" s="16">
        <f t="shared" si="62"/>
        <v>42342.080289351856</v>
      </c>
      <c r="T906" s="16">
        <f t="shared" si="63"/>
        <v>42372.080289351856</v>
      </c>
    </row>
    <row r="907" spans="1:20" ht="4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60"/>
        <v>3</v>
      </c>
      <c r="P907">
        <f t="shared" si="61"/>
        <v>32.67</v>
      </c>
      <c r="Q907" s="11" t="s">
        <v>8323</v>
      </c>
      <c r="R907" t="s">
        <v>8326</v>
      </c>
      <c r="S907" s="16">
        <f t="shared" si="62"/>
        <v>40507.239884259259</v>
      </c>
      <c r="T907" s="16">
        <f t="shared" si="63"/>
        <v>40567.239884259259</v>
      </c>
    </row>
    <row r="908" spans="1:20" ht="2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60"/>
        <v>0</v>
      </c>
      <c r="P908">
        <f t="shared" si="61"/>
        <v>0</v>
      </c>
      <c r="Q908" s="11" t="s">
        <v>8323</v>
      </c>
      <c r="R908" t="s">
        <v>8326</v>
      </c>
      <c r="S908" s="16">
        <f t="shared" si="62"/>
        <v>41681.189699074072</v>
      </c>
      <c r="T908" s="16">
        <f t="shared" si="63"/>
        <v>41711.148032407407</v>
      </c>
    </row>
    <row r="909" spans="1:20" ht="2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60"/>
        <v>0</v>
      </c>
      <c r="P909">
        <f t="shared" si="61"/>
        <v>0</v>
      </c>
      <c r="Q909" s="11" t="s">
        <v>8323</v>
      </c>
      <c r="R909" t="s">
        <v>8326</v>
      </c>
      <c r="S909" s="16">
        <f t="shared" si="62"/>
        <v>40767.192395833335</v>
      </c>
      <c r="T909" s="16">
        <f t="shared" si="63"/>
        <v>40797.192395833335</v>
      </c>
    </row>
    <row r="910" spans="1:20" ht="4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60"/>
        <v>0</v>
      </c>
      <c r="P910">
        <f t="shared" si="61"/>
        <v>0</v>
      </c>
      <c r="Q910" s="11" t="s">
        <v>8323</v>
      </c>
      <c r="R910" t="s">
        <v>8326</v>
      </c>
      <c r="S910" s="16">
        <f t="shared" si="62"/>
        <v>40340.801562499997</v>
      </c>
      <c r="T910" s="16">
        <f t="shared" si="63"/>
        <v>40386.207638888889</v>
      </c>
    </row>
    <row r="911" spans="1:20" ht="42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ref="O911:O974" si="64">ROUND(E911/D911*100,0)</f>
        <v>3</v>
      </c>
      <c r="P911">
        <f t="shared" ref="P911:P974" si="65">IFERROR(ROUND(E911/L911,2),0)</f>
        <v>65</v>
      </c>
      <c r="Q911" s="11" t="s">
        <v>8323</v>
      </c>
      <c r="R911" t="s">
        <v>8326</v>
      </c>
      <c r="S911" s="16">
        <f t="shared" ref="S911:S974" si="66">(((J911/60)/60/24)+DATE(1970,1,1))</f>
        <v>41081.69027777778</v>
      </c>
      <c r="T911" s="16">
        <f t="shared" ref="T911:T974" si="67">(((I911/60)/60)/24)+DATE(1970,1,1)</f>
        <v>41113.166666666664</v>
      </c>
    </row>
    <row r="912" spans="1:20" ht="4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64"/>
        <v>22</v>
      </c>
      <c r="P912">
        <f t="shared" si="65"/>
        <v>24.6</v>
      </c>
      <c r="Q912" s="11" t="s">
        <v>8323</v>
      </c>
      <c r="R912" t="s">
        <v>8326</v>
      </c>
      <c r="S912" s="16">
        <f t="shared" si="66"/>
        <v>42737.545358796298</v>
      </c>
      <c r="T912" s="16">
        <f t="shared" si="67"/>
        <v>42797.545358796298</v>
      </c>
    </row>
    <row r="913" spans="1:20" ht="4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64"/>
        <v>0</v>
      </c>
      <c r="P913">
        <f t="shared" si="65"/>
        <v>0</v>
      </c>
      <c r="Q913" s="11" t="s">
        <v>8323</v>
      </c>
      <c r="R913" t="s">
        <v>8326</v>
      </c>
      <c r="S913" s="16">
        <f t="shared" si="66"/>
        <v>41642.005150462966</v>
      </c>
      <c r="T913" s="16">
        <f t="shared" si="67"/>
        <v>41663.005150462966</v>
      </c>
    </row>
    <row r="914" spans="1:20" ht="4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64"/>
        <v>1</v>
      </c>
      <c r="P914">
        <f t="shared" si="65"/>
        <v>15</v>
      </c>
      <c r="Q914" s="11" t="s">
        <v>8323</v>
      </c>
      <c r="R914" t="s">
        <v>8326</v>
      </c>
      <c r="S914" s="16">
        <f t="shared" si="66"/>
        <v>41194.109340277777</v>
      </c>
      <c r="T914" s="16">
        <f t="shared" si="67"/>
        <v>41254.151006944441</v>
      </c>
    </row>
    <row r="915" spans="1:20" ht="4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64"/>
        <v>7</v>
      </c>
      <c r="P915">
        <f t="shared" si="65"/>
        <v>82.58</v>
      </c>
      <c r="Q915" s="11" t="s">
        <v>8323</v>
      </c>
      <c r="R915" t="s">
        <v>8326</v>
      </c>
      <c r="S915" s="16">
        <f t="shared" si="66"/>
        <v>41004.139108796298</v>
      </c>
      <c r="T915" s="16">
        <f t="shared" si="67"/>
        <v>41034.139108796298</v>
      </c>
    </row>
    <row r="916" spans="1:20" ht="4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64"/>
        <v>0</v>
      </c>
      <c r="P916">
        <f t="shared" si="65"/>
        <v>0</v>
      </c>
      <c r="Q916" s="11" t="s">
        <v>8323</v>
      </c>
      <c r="R916" t="s">
        <v>8326</v>
      </c>
      <c r="S916" s="16">
        <f t="shared" si="66"/>
        <v>41116.763275462967</v>
      </c>
      <c r="T916" s="16">
        <f t="shared" si="67"/>
        <v>41146.763275462967</v>
      </c>
    </row>
    <row r="917" spans="1:20" ht="4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64"/>
        <v>6</v>
      </c>
      <c r="P917">
        <f t="shared" si="65"/>
        <v>41.67</v>
      </c>
      <c r="Q917" s="11" t="s">
        <v>8323</v>
      </c>
      <c r="R917" t="s">
        <v>8326</v>
      </c>
      <c r="S917" s="16">
        <f t="shared" si="66"/>
        <v>40937.679560185185</v>
      </c>
      <c r="T917" s="16">
        <f t="shared" si="67"/>
        <v>40969.207638888889</v>
      </c>
    </row>
    <row r="918" spans="1:20" ht="4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64"/>
        <v>0</v>
      </c>
      <c r="P918">
        <f t="shared" si="65"/>
        <v>0</v>
      </c>
      <c r="Q918" s="11" t="s">
        <v>8323</v>
      </c>
      <c r="R918" t="s">
        <v>8326</v>
      </c>
      <c r="S918" s="16">
        <f t="shared" si="66"/>
        <v>40434.853402777779</v>
      </c>
      <c r="T918" s="16">
        <f t="shared" si="67"/>
        <v>40473.208333333336</v>
      </c>
    </row>
    <row r="919" spans="1:20" ht="4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64"/>
        <v>1</v>
      </c>
      <c r="P919">
        <f t="shared" si="65"/>
        <v>30</v>
      </c>
      <c r="Q919" s="11" t="s">
        <v>8323</v>
      </c>
      <c r="R919" t="s">
        <v>8326</v>
      </c>
      <c r="S919" s="16">
        <f t="shared" si="66"/>
        <v>41802.94363425926</v>
      </c>
      <c r="T919" s="16">
        <f t="shared" si="67"/>
        <v>41834.104166666664</v>
      </c>
    </row>
    <row r="920" spans="1:20" ht="42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64"/>
        <v>5</v>
      </c>
      <c r="P920">
        <f t="shared" si="65"/>
        <v>19.600000000000001</v>
      </c>
      <c r="Q920" s="11" t="s">
        <v>8323</v>
      </c>
      <c r="R920" t="s">
        <v>8326</v>
      </c>
      <c r="S920" s="16">
        <f t="shared" si="66"/>
        <v>41944.916215277779</v>
      </c>
      <c r="T920" s="16">
        <f t="shared" si="67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64"/>
        <v>1</v>
      </c>
      <c r="P921">
        <f t="shared" si="65"/>
        <v>100</v>
      </c>
      <c r="Q921" s="11" t="s">
        <v>8323</v>
      </c>
      <c r="R921" t="s">
        <v>8326</v>
      </c>
      <c r="S921" s="16">
        <f t="shared" si="66"/>
        <v>41227.641724537039</v>
      </c>
      <c r="T921" s="16">
        <f t="shared" si="67"/>
        <v>41262.641724537039</v>
      </c>
    </row>
    <row r="922" spans="1:20" ht="4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64"/>
        <v>0</v>
      </c>
      <c r="P922">
        <f t="shared" si="65"/>
        <v>0</v>
      </c>
      <c r="Q922" s="11" t="s">
        <v>8323</v>
      </c>
      <c r="R922" t="s">
        <v>8326</v>
      </c>
      <c r="S922" s="16">
        <f t="shared" si="66"/>
        <v>41562.67155092593</v>
      </c>
      <c r="T922" s="16">
        <f t="shared" si="67"/>
        <v>41592.713217592594</v>
      </c>
    </row>
    <row r="923" spans="1:20" ht="4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64"/>
        <v>31</v>
      </c>
      <c r="P923">
        <f t="shared" si="65"/>
        <v>231.75</v>
      </c>
      <c r="Q923" s="11" t="s">
        <v>8323</v>
      </c>
      <c r="R923" t="s">
        <v>8326</v>
      </c>
      <c r="S923" s="16">
        <f t="shared" si="66"/>
        <v>40847.171018518515</v>
      </c>
      <c r="T923" s="16">
        <f t="shared" si="67"/>
        <v>40889.212685185186</v>
      </c>
    </row>
    <row r="924" spans="1:20" ht="4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64"/>
        <v>21</v>
      </c>
      <c r="P924">
        <f t="shared" si="65"/>
        <v>189.33</v>
      </c>
      <c r="Q924" s="11" t="s">
        <v>8323</v>
      </c>
      <c r="R924" t="s">
        <v>8326</v>
      </c>
      <c r="S924" s="16">
        <f t="shared" si="66"/>
        <v>41878.530011574076</v>
      </c>
      <c r="T924" s="16">
        <f t="shared" si="67"/>
        <v>41913.530011574076</v>
      </c>
    </row>
    <row r="925" spans="1:20" ht="4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64"/>
        <v>2</v>
      </c>
      <c r="P925">
        <f t="shared" si="65"/>
        <v>55</v>
      </c>
      <c r="Q925" s="11" t="s">
        <v>8323</v>
      </c>
      <c r="R925" t="s">
        <v>8326</v>
      </c>
      <c r="S925" s="16">
        <f t="shared" si="66"/>
        <v>41934.959756944445</v>
      </c>
      <c r="T925" s="16">
        <f t="shared" si="67"/>
        <v>41965.001423611116</v>
      </c>
    </row>
    <row r="926" spans="1:20" ht="4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64"/>
        <v>11</v>
      </c>
      <c r="P926">
        <f t="shared" si="65"/>
        <v>21.8</v>
      </c>
      <c r="Q926" s="11" t="s">
        <v>8323</v>
      </c>
      <c r="R926" t="s">
        <v>8326</v>
      </c>
      <c r="S926" s="16">
        <f t="shared" si="66"/>
        <v>41288.942928240744</v>
      </c>
      <c r="T926" s="16">
        <f t="shared" si="67"/>
        <v>41318.942928240744</v>
      </c>
    </row>
    <row r="927" spans="1:20" ht="4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64"/>
        <v>3</v>
      </c>
      <c r="P927">
        <f t="shared" si="65"/>
        <v>32</v>
      </c>
      <c r="Q927" s="11" t="s">
        <v>8323</v>
      </c>
      <c r="R927" t="s">
        <v>8326</v>
      </c>
      <c r="S927" s="16">
        <f t="shared" si="66"/>
        <v>41575.880914351852</v>
      </c>
      <c r="T927" s="16">
        <f t="shared" si="67"/>
        <v>41605.922581018516</v>
      </c>
    </row>
    <row r="928" spans="1:20" ht="5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64"/>
        <v>0</v>
      </c>
      <c r="P928">
        <f t="shared" si="65"/>
        <v>0</v>
      </c>
      <c r="Q928" s="11" t="s">
        <v>8323</v>
      </c>
      <c r="R928" t="s">
        <v>8326</v>
      </c>
      <c r="S928" s="16">
        <f t="shared" si="66"/>
        <v>40338.02002314815</v>
      </c>
      <c r="T928" s="16">
        <f t="shared" si="67"/>
        <v>40367.944444444445</v>
      </c>
    </row>
    <row r="929" spans="1:20" ht="2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64"/>
        <v>0</v>
      </c>
      <c r="P929">
        <f t="shared" si="65"/>
        <v>0</v>
      </c>
      <c r="Q929" s="11" t="s">
        <v>8323</v>
      </c>
      <c r="R929" t="s">
        <v>8326</v>
      </c>
      <c r="S929" s="16">
        <f t="shared" si="66"/>
        <v>41013.822858796295</v>
      </c>
      <c r="T929" s="16">
        <f t="shared" si="67"/>
        <v>41043.822858796295</v>
      </c>
    </row>
    <row r="930" spans="1:20" ht="4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64"/>
        <v>11</v>
      </c>
      <c r="P930">
        <f t="shared" si="65"/>
        <v>56.25</v>
      </c>
      <c r="Q930" s="11" t="s">
        <v>8323</v>
      </c>
      <c r="R930" t="s">
        <v>8326</v>
      </c>
      <c r="S930" s="16">
        <f t="shared" si="66"/>
        <v>41180.86241898148</v>
      </c>
      <c r="T930" s="16">
        <f t="shared" si="67"/>
        <v>41231</v>
      </c>
    </row>
    <row r="931" spans="1:20" ht="4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64"/>
        <v>0</v>
      </c>
      <c r="P931">
        <f t="shared" si="65"/>
        <v>0</v>
      </c>
      <c r="Q931" s="11" t="s">
        <v>8323</v>
      </c>
      <c r="R931" t="s">
        <v>8326</v>
      </c>
      <c r="S931" s="16">
        <f t="shared" si="66"/>
        <v>40978.238067129627</v>
      </c>
      <c r="T931" s="16">
        <f t="shared" si="67"/>
        <v>41008.196400462963</v>
      </c>
    </row>
    <row r="932" spans="1:20" ht="42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64"/>
        <v>38</v>
      </c>
      <c r="P932">
        <f t="shared" si="65"/>
        <v>69</v>
      </c>
      <c r="Q932" s="11" t="s">
        <v>8323</v>
      </c>
      <c r="R932" t="s">
        <v>8326</v>
      </c>
      <c r="S932" s="16">
        <f t="shared" si="66"/>
        <v>40312.915578703702</v>
      </c>
      <c r="T932" s="16">
        <f t="shared" si="67"/>
        <v>40354.897222222222</v>
      </c>
    </row>
    <row r="933" spans="1:20" ht="4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64"/>
        <v>7</v>
      </c>
      <c r="P933">
        <f t="shared" si="65"/>
        <v>18.71</v>
      </c>
      <c r="Q933" s="11" t="s">
        <v>8323</v>
      </c>
      <c r="R933" t="s">
        <v>8326</v>
      </c>
      <c r="S933" s="16">
        <f t="shared" si="66"/>
        <v>41680.359976851854</v>
      </c>
      <c r="T933" s="16">
        <f t="shared" si="67"/>
        <v>41714.916666666664</v>
      </c>
    </row>
    <row r="934" spans="1:20" ht="2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64"/>
        <v>15</v>
      </c>
      <c r="P934">
        <f t="shared" si="65"/>
        <v>46.03</v>
      </c>
      <c r="Q934" s="11" t="s">
        <v>8323</v>
      </c>
      <c r="R934" t="s">
        <v>8326</v>
      </c>
      <c r="S934" s="16">
        <f t="shared" si="66"/>
        <v>41310.969270833331</v>
      </c>
      <c r="T934" s="16">
        <f t="shared" si="67"/>
        <v>41355.927604166667</v>
      </c>
    </row>
    <row r="935" spans="1:20" ht="4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64"/>
        <v>6</v>
      </c>
      <c r="P935">
        <f t="shared" si="65"/>
        <v>60</v>
      </c>
      <c r="Q935" s="11" t="s">
        <v>8323</v>
      </c>
      <c r="R935" t="s">
        <v>8326</v>
      </c>
      <c r="S935" s="16">
        <f t="shared" si="66"/>
        <v>41711.169085648151</v>
      </c>
      <c r="T935" s="16">
        <f t="shared" si="67"/>
        <v>41771.169085648151</v>
      </c>
    </row>
    <row r="936" spans="1:20" ht="4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64"/>
        <v>30</v>
      </c>
      <c r="P936">
        <f t="shared" si="65"/>
        <v>50.67</v>
      </c>
      <c r="Q936" s="11" t="s">
        <v>8323</v>
      </c>
      <c r="R936" t="s">
        <v>8326</v>
      </c>
      <c r="S936" s="16">
        <f t="shared" si="66"/>
        <v>41733.737083333333</v>
      </c>
      <c r="T936" s="16">
        <f t="shared" si="67"/>
        <v>41763.25</v>
      </c>
    </row>
    <row r="937" spans="1:20" ht="4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64"/>
        <v>1</v>
      </c>
      <c r="P937">
        <f t="shared" si="65"/>
        <v>25</v>
      </c>
      <c r="Q937" s="11" t="s">
        <v>8323</v>
      </c>
      <c r="R937" t="s">
        <v>8326</v>
      </c>
      <c r="S937" s="16">
        <f t="shared" si="66"/>
        <v>42368.333668981482</v>
      </c>
      <c r="T937" s="16">
        <f t="shared" si="67"/>
        <v>42398.333668981482</v>
      </c>
    </row>
    <row r="938" spans="1:20" ht="4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64"/>
        <v>0</v>
      </c>
      <c r="P938">
        <f t="shared" si="65"/>
        <v>0</v>
      </c>
      <c r="Q938" s="11" t="s">
        <v>8323</v>
      </c>
      <c r="R938" t="s">
        <v>8326</v>
      </c>
      <c r="S938" s="16">
        <f t="shared" si="66"/>
        <v>40883.024178240739</v>
      </c>
      <c r="T938" s="16">
        <f t="shared" si="67"/>
        <v>40926.833333333336</v>
      </c>
    </row>
    <row r="939" spans="1:20" ht="4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64"/>
        <v>1</v>
      </c>
      <c r="P939">
        <f t="shared" si="65"/>
        <v>20</v>
      </c>
      <c r="Q939" s="11" t="s">
        <v>8323</v>
      </c>
      <c r="R939" t="s">
        <v>8326</v>
      </c>
      <c r="S939" s="16">
        <f t="shared" si="66"/>
        <v>41551.798113425924</v>
      </c>
      <c r="T939" s="16">
        <f t="shared" si="67"/>
        <v>41581.839780092596</v>
      </c>
    </row>
    <row r="940" spans="1:20" ht="4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64"/>
        <v>0</v>
      </c>
      <c r="P940">
        <f t="shared" si="65"/>
        <v>25</v>
      </c>
      <c r="Q940" s="11" t="s">
        <v>8323</v>
      </c>
      <c r="R940" t="s">
        <v>8326</v>
      </c>
      <c r="S940" s="16">
        <f t="shared" si="66"/>
        <v>41124.479722222226</v>
      </c>
      <c r="T940" s="16">
        <f t="shared" si="67"/>
        <v>41154.479722222226</v>
      </c>
    </row>
    <row r="941" spans="1:20" ht="4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64"/>
        <v>1</v>
      </c>
      <c r="P941">
        <f t="shared" si="65"/>
        <v>20</v>
      </c>
      <c r="Q941" s="11" t="s">
        <v>8323</v>
      </c>
      <c r="R941" t="s">
        <v>8326</v>
      </c>
      <c r="S941" s="16">
        <f t="shared" si="66"/>
        <v>41416.763171296298</v>
      </c>
      <c r="T941" s="16">
        <f t="shared" si="67"/>
        <v>41455.831944444442</v>
      </c>
    </row>
    <row r="942" spans="1:20" ht="4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64"/>
        <v>17</v>
      </c>
      <c r="P942">
        <f t="shared" si="65"/>
        <v>110.29</v>
      </c>
      <c r="Q942" s="11" t="s">
        <v>8317</v>
      </c>
      <c r="R942" t="s">
        <v>8319</v>
      </c>
      <c r="S942" s="16">
        <f t="shared" si="66"/>
        <v>42182.008402777778</v>
      </c>
      <c r="T942" s="16">
        <f t="shared" si="67"/>
        <v>42227.008402777778</v>
      </c>
    </row>
    <row r="943" spans="1:20" ht="42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64"/>
        <v>2</v>
      </c>
      <c r="P943">
        <f t="shared" si="65"/>
        <v>37.450000000000003</v>
      </c>
      <c r="Q943" s="11" t="s">
        <v>8317</v>
      </c>
      <c r="R943" t="s">
        <v>8319</v>
      </c>
      <c r="S943" s="16">
        <f t="shared" si="66"/>
        <v>42746.096585648149</v>
      </c>
      <c r="T943" s="16">
        <f t="shared" si="67"/>
        <v>42776.096585648149</v>
      </c>
    </row>
    <row r="944" spans="1:20" ht="42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64"/>
        <v>9</v>
      </c>
      <c r="P944">
        <f t="shared" si="65"/>
        <v>41.75</v>
      </c>
      <c r="Q944" s="11" t="s">
        <v>8317</v>
      </c>
      <c r="R944" t="s">
        <v>8319</v>
      </c>
      <c r="S944" s="16">
        <f t="shared" si="66"/>
        <v>42382.843287037031</v>
      </c>
      <c r="T944" s="16">
        <f t="shared" si="67"/>
        <v>42418.843287037031</v>
      </c>
    </row>
    <row r="945" spans="1:20" ht="2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64"/>
        <v>10</v>
      </c>
      <c r="P945">
        <f t="shared" si="65"/>
        <v>24.08</v>
      </c>
      <c r="Q945" s="11" t="s">
        <v>8317</v>
      </c>
      <c r="R945" t="s">
        <v>8319</v>
      </c>
      <c r="S945" s="16">
        <f t="shared" si="66"/>
        <v>42673.66788194445</v>
      </c>
      <c r="T945" s="16">
        <f t="shared" si="67"/>
        <v>42703.709548611107</v>
      </c>
    </row>
    <row r="946" spans="1:20" ht="4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64"/>
        <v>13</v>
      </c>
      <c r="P946">
        <f t="shared" si="65"/>
        <v>69.41</v>
      </c>
      <c r="Q946" s="11" t="s">
        <v>8317</v>
      </c>
      <c r="R946" t="s">
        <v>8319</v>
      </c>
      <c r="S946" s="16">
        <f t="shared" si="66"/>
        <v>42444.583912037036</v>
      </c>
      <c r="T946" s="16">
        <f t="shared" si="67"/>
        <v>42478.583333333328</v>
      </c>
    </row>
    <row r="947" spans="1:20" ht="4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64"/>
        <v>2</v>
      </c>
      <c r="P947">
        <f t="shared" si="65"/>
        <v>155.25</v>
      </c>
      <c r="Q947" s="11" t="s">
        <v>8317</v>
      </c>
      <c r="R947" t="s">
        <v>8319</v>
      </c>
      <c r="S947" s="16">
        <f t="shared" si="66"/>
        <v>42732.872986111113</v>
      </c>
      <c r="T947" s="16">
        <f t="shared" si="67"/>
        <v>42784.999305555553</v>
      </c>
    </row>
    <row r="948" spans="1:20" ht="28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64"/>
        <v>2</v>
      </c>
      <c r="P948">
        <f t="shared" si="65"/>
        <v>57.2</v>
      </c>
      <c r="Q948" s="11" t="s">
        <v>8317</v>
      </c>
      <c r="R948" t="s">
        <v>8319</v>
      </c>
      <c r="S948" s="16">
        <f t="shared" si="66"/>
        <v>42592.750555555554</v>
      </c>
      <c r="T948" s="16">
        <f t="shared" si="67"/>
        <v>42622.750555555554</v>
      </c>
    </row>
    <row r="949" spans="1:20" ht="4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64"/>
        <v>0</v>
      </c>
      <c r="P949">
        <f t="shared" si="65"/>
        <v>0</v>
      </c>
      <c r="Q949" s="11" t="s">
        <v>8317</v>
      </c>
      <c r="R949" t="s">
        <v>8319</v>
      </c>
      <c r="S949" s="16">
        <f t="shared" si="66"/>
        <v>42491.781319444446</v>
      </c>
      <c r="T949" s="16">
        <f t="shared" si="67"/>
        <v>42551.781319444446</v>
      </c>
    </row>
    <row r="950" spans="1:20" ht="42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64"/>
        <v>12</v>
      </c>
      <c r="P950">
        <f t="shared" si="65"/>
        <v>60</v>
      </c>
      <c r="Q950" s="11" t="s">
        <v>8317</v>
      </c>
      <c r="R950" t="s">
        <v>8319</v>
      </c>
      <c r="S950" s="16">
        <f t="shared" si="66"/>
        <v>42411.828287037039</v>
      </c>
      <c r="T950" s="16">
        <f t="shared" si="67"/>
        <v>42441.828287037039</v>
      </c>
    </row>
    <row r="951" spans="1:20" ht="4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64"/>
        <v>1</v>
      </c>
      <c r="P951">
        <f t="shared" si="65"/>
        <v>39</v>
      </c>
      <c r="Q951" s="11" t="s">
        <v>8317</v>
      </c>
      <c r="R951" t="s">
        <v>8319</v>
      </c>
      <c r="S951" s="16">
        <f t="shared" si="66"/>
        <v>42361.043703703705</v>
      </c>
      <c r="T951" s="16">
        <f t="shared" si="67"/>
        <v>42421.043703703705</v>
      </c>
    </row>
    <row r="952" spans="1:20" ht="4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64"/>
        <v>28</v>
      </c>
      <c r="P952">
        <f t="shared" si="65"/>
        <v>58.42</v>
      </c>
      <c r="Q952" s="11" t="s">
        <v>8317</v>
      </c>
      <c r="R952" t="s">
        <v>8319</v>
      </c>
      <c r="S952" s="16">
        <f t="shared" si="66"/>
        <v>42356.750706018516</v>
      </c>
      <c r="T952" s="16">
        <f t="shared" si="67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64"/>
        <v>38</v>
      </c>
      <c r="P953">
        <f t="shared" si="65"/>
        <v>158.63999999999999</v>
      </c>
      <c r="Q953" s="11" t="s">
        <v>8317</v>
      </c>
      <c r="R953" t="s">
        <v>8319</v>
      </c>
      <c r="S953" s="16">
        <f t="shared" si="66"/>
        <v>42480.653611111105</v>
      </c>
      <c r="T953" s="16">
        <f t="shared" si="67"/>
        <v>42525.653611111105</v>
      </c>
    </row>
    <row r="954" spans="1:20" ht="2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64"/>
        <v>40</v>
      </c>
      <c r="P954">
        <f t="shared" si="65"/>
        <v>99.86</v>
      </c>
      <c r="Q954" s="11" t="s">
        <v>8317</v>
      </c>
      <c r="R954" t="s">
        <v>8319</v>
      </c>
      <c r="S954" s="16">
        <f t="shared" si="66"/>
        <v>42662.613564814819</v>
      </c>
      <c r="T954" s="16">
        <f t="shared" si="67"/>
        <v>42692.655231481483</v>
      </c>
    </row>
    <row r="955" spans="1:20" ht="4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64"/>
        <v>1</v>
      </c>
      <c r="P955">
        <f t="shared" si="65"/>
        <v>25.2</v>
      </c>
      <c r="Q955" s="11" t="s">
        <v>8317</v>
      </c>
      <c r="R955" t="s">
        <v>8319</v>
      </c>
      <c r="S955" s="16">
        <f t="shared" si="66"/>
        <v>41999.164340277777</v>
      </c>
      <c r="T955" s="16">
        <f t="shared" si="67"/>
        <v>42029.164340277777</v>
      </c>
    </row>
    <row r="956" spans="1:20" ht="4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64"/>
        <v>43</v>
      </c>
      <c r="P956">
        <f t="shared" si="65"/>
        <v>89.19</v>
      </c>
      <c r="Q956" s="11" t="s">
        <v>8317</v>
      </c>
      <c r="R956" t="s">
        <v>8319</v>
      </c>
      <c r="S956" s="16">
        <f t="shared" si="66"/>
        <v>42194.833784722221</v>
      </c>
      <c r="T956" s="16">
        <f t="shared" si="67"/>
        <v>42236.833784722221</v>
      </c>
    </row>
    <row r="957" spans="1:20" ht="4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64"/>
        <v>6</v>
      </c>
      <c r="P957">
        <f t="shared" si="65"/>
        <v>182.62</v>
      </c>
      <c r="Q957" s="11" t="s">
        <v>8317</v>
      </c>
      <c r="R957" t="s">
        <v>8319</v>
      </c>
      <c r="S957" s="16">
        <f t="shared" si="66"/>
        <v>42586.295138888891</v>
      </c>
      <c r="T957" s="16">
        <f t="shared" si="67"/>
        <v>42626.295138888891</v>
      </c>
    </row>
    <row r="958" spans="1:20" ht="5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64"/>
        <v>2</v>
      </c>
      <c r="P958">
        <f t="shared" si="65"/>
        <v>50.65</v>
      </c>
      <c r="Q958" s="11" t="s">
        <v>8317</v>
      </c>
      <c r="R958" t="s">
        <v>8319</v>
      </c>
      <c r="S958" s="16">
        <f t="shared" si="66"/>
        <v>42060.913877314815</v>
      </c>
      <c r="T958" s="16">
        <f t="shared" si="67"/>
        <v>42120.872210648144</v>
      </c>
    </row>
    <row r="959" spans="1:20" ht="2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64"/>
        <v>2</v>
      </c>
      <c r="P959">
        <f t="shared" si="65"/>
        <v>33.29</v>
      </c>
      <c r="Q959" s="11" t="s">
        <v>8317</v>
      </c>
      <c r="R959" t="s">
        <v>8319</v>
      </c>
      <c r="S959" s="16">
        <f t="shared" si="66"/>
        <v>42660.552465277782</v>
      </c>
      <c r="T959" s="16">
        <f t="shared" si="67"/>
        <v>42691.594131944439</v>
      </c>
    </row>
    <row r="960" spans="1:20" ht="42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64"/>
        <v>11</v>
      </c>
      <c r="P960">
        <f t="shared" si="65"/>
        <v>51.82</v>
      </c>
      <c r="Q960" s="11" t="s">
        <v>8317</v>
      </c>
      <c r="R960" t="s">
        <v>8319</v>
      </c>
      <c r="S960" s="16">
        <f t="shared" si="66"/>
        <v>42082.802812499998</v>
      </c>
      <c r="T960" s="16">
        <f t="shared" si="67"/>
        <v>42104.207638888889</v>
      </c>
    </row>
    <row r="961" spans="1:20" ht="4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64"/>
        <v>39</v>
      </c>
      <c r="P961">
        <f t="shared" si="65"/>
        <v>113.63</v>
      </c>
      <c r="Q961" s="11" t="s">
        <v>8317</v>
      </c>
      <c r="R961" t="s">
        <v>8319</v>
      </c>
      <c r="S961" s="16">
        <f t="shared" si="66"/>
        <v>41993.174363425926</v>
      </c>
      <c r="T961" s="16">
        <f t="shared" si="67"/>
        <v>42023.174363425926</v>
      </c>
    </row>
    <row r="962" spans="1:20" ht="4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64"/>
        <v>46</v>
      </c>
      <c r="P962">
        <f t="shared" si="65"/>
        <v>136.46</v>
      </c>
      <c r="Q962" s="11" t="s">
        <v>8317</v>
      </c>
      <c r="R962" t="s">
        <v>8319</v>
      </c>
      <c r="S962" s="16">
        <f t="shared" si="66"/>
        <v>42766.626793981486</v>
      </c>
      <c r="T962" s="16">
        <f t="shared" si="67"/>
        <v>42808.585127314815</v>
      </c>
    </row>
    <row r="963" spans="1:20" ht="4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si="64"/>
        <v>42</v>
      </c>
      <c r="P963">
        <f t="shared" si="65"/>
        <v>364.35</v>
      </c>
      <c r="Q963" s="11" t="s">
        <v>8317</v>
      </c>
      <c r="R963" t="s">
        <v>8319</v>
      </c>
      <c r="S963" s="16">
        <f t="shared" si="66"/>
        <v>42740.693692129629</v>
      </c>
      <c r="T963" s="16">
        <f t="shared" si="67"/>
        <v>42786.791666666672</v>
      </c>
    </row>
    <row r="964" spans="1:20" ht="4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4"/>
        <v>28</v>
      </c>
      <c r="P964">
        <f t="shared" si="65"/>
        <v>19.239999999999998</v>
      </c>
      <c r="Q964" s="11" t="s">
        <v>8317</v>
      </c>
      <c r="R964" t="s">
        <v>8319</v>
      </c>
      <c r="S964" s="16">
        <f t="shared" si="66"/>
        <v>42373.712418981479</v>
      </c>
      <c r="T964" s="16">
        <f t="shared" si="67"/>
        <v>42411.712418981479</v>
      </c>
    </row>
    <row r="965" spans="1:20" ht="2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4"/>
        <v>1</v>
      </c>
      <c r="P965">
        <f t="shared" si="65"/>
        <v>41.89</v>
      </c>
      <c r="Q965" s="11" t="s">
        <v>8317</v>
      </c>
      <c r="R965" t="s">
        <v>8319</v>
      </c>
      <c r="S965" s="16">
        <f t="shared" si="66"/>
        <v>42625.635636574079</v>
      </c>
      <c r="T965" s="16">
        <f t="shared" si="67"/>
        <v>42660.635636574079</v>
      </c>
    </row>
    <row r="966" spans="1:20" ht="4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4"/>
        <v>1</v>
      </c>
      <c r="P966">
        <f t="shared" si="65"/>
        <v>30.31</v>
      </c>
      <c r="Q966" s="11" t="s">
        <v>8317</v>
      </c>
      <c r="R966" t="s">
        <v>8319</v>
      </c>
      <c r="S966" s="16">
        <f t="shared" si="66"/>
        <v>42208.628692129627</v>
      </c>
      <c r="T966" s="16">
        <f t="shared" si="67"/>
        <v>42248.628692129627</v>
      </c>
    </row>
    <row r="967" spans="1:20" ht="4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4"/>
        <v>1</v>
      </c>
      <c r="P967">
        <f t="shared" si="65"/>
        <v>49.67</v>
      </c>
      <c r="Q967" s="11" t="s">
        <v>8317</v>
      </c>
      <c r="R967" t="s">
        <v>8319</v>
      </c>
      <c r="S967" s="16">
        <f t="shared" si="66"/>
        <v>42637.016736111109</v>
      </c>
      <c r="T967" s="16">
        <f t="shared" si="67"/>
        <v>42669.165972222225</v>
      </c>
    </row>
    <row r="968" spans="1:20" ht="4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4"/>
        <v>15</v>
      </c>
      <c r="P968">
        <f t="shared" si="65"/>
        <v>59.2</v>
      </c>
      <c r="Q968" s="11" t="s">
        <v>8317</v>
      </c>
      <c r="R968" t="s">
        <v>8319</v>
      </c>
      <c r="S968" s="16">
        <f t="shared" si="66"/>
        <v>42619.635787037041</v>
      </c>
      <c r="T968" s="16">
        <f t="shared" si="67"/>
        <v>42649.635787037041</v>
      </c>
    </row>
    <row r="969" spans="1:20" ht="4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4"/>
        <v>18</v>
      </c>
      <c r="P969">
        <f t="shared" si="65"/>
        <v>43.98</v>
      </c>
      <c r="Q969" s="11" t="s">
        <v>8317</v>
      </c>
      <c r="R969" t="s">
        <v>8319</v>
      </c>
      <c r="S969" s="16">
        <f t="shared" si="66"/>
        <v>42422.254328703704</v>
      </c>
      <c r="T969" s="16">
        <f t="shared" si="67"/>
        <v>42482.21266203704</v>
      </c>
    </row>
    <row r="970" spans="1:20" ht="4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4"/>
        <v>1</v>
      </c>
      <c r="P970">
        <f t="shared" si="65"/>
        <v>26.5</v>
      </c>
      <c r="Q970" s="11" t="s">
        <v>8317</v>
      </c>
      <c r="R970" t="s">
        <v>8319</v>
      </c>
      <c r="S970" s="16">
        <f t="shared" si="66"/>
        <v>41836.847615740742</v>
      </c>
      <c r="T970" s="16">
        <f t="shared" si="67"/>
        <v>41866.847615740742</v>
      </c>
    </row>
    <row r="971" spans="1:20" ht="2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4"/>
        <v>47</v>
      </c>
      <c r="P971">
        <f t="shared" si="65"/>
        <v>1272.73</v>
      </c>
      <c r="Q971" s="11" t="s">
        <v>8317</v>
      </c>
      <c r="R971" t="s">
        <v>8319</v>
      </c>
      <c r="S971" s="16">
        <f t="shared" si="66"/>
        <v>42742.30332175926</v>
      </c>
      <c r="T971" s="16">
        <f t="shared" si="67"/>
        <v>42775.30332175926</v>
      </c>
    </row>
    <row r="972" spans="1:20" ht="42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4"/>
        <v>46</v>
      </c>
      <c r="P972">
        <f t="shared" si="65"/>
        <v>164</v>
      </c>
      <c r="Q972" s="11" t="s">
        <v>8317</v>
      </c>
      <c r="R972" t="s">
        <v>8319</v>
      </c>
      <c r="S972" s="16">
        <f t="shared" si="66"/>
        <v>42721.220520833333</v>
      </c>
      <c r="T972" s="16">
        <f t="shared" si="67"/>
        <v>42758.207638888889</v>
      </c>
    </row>
    <row r="973" spans="1:20" ht="4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4"/>
        <v>0</v>
      </c>
      <c r="P973">
        <f t="shared" si="65"/>
        <v>45.2</v>
      </c>
      <c r="Q973" s="11" t="s">
        <v>8317</v>
      </c>
      <c r="R973" t="s">
        <v>8319</v>
      </c>
      <c r="S973" s="16">
        <f t="shared" si="66"/>
        <v>42111.709027777775</v>
      </c>
      <c r="T973" s="16">
        <f t="shared" si="67"/>
        <v>42156.709027777775</v>
      </c>
    </row>
    <row r="974" spans="1:20" ht="4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4"/>
        <v>35</v>
      </c>
      <c r="P974">
        <f t="shared" si="65"/>
        <v>153.88999999999999</v>
      </c>
      <c r="Q974" s="11" t="s">
        <v>8317</v>
      </c>
      <c r="R974" t="s">
        <v>8319</v>
      </c>
      <c r="S974" s="16">
        <f t="shared" si="66"/>
        <v>41856.865717592591</v>
      </c>
      <c r="T974" s="16">
        <f t="shared" si="67"/>
        <v>41886.290972222225</v>
      </c>
    </row>
    <row r="975" spans="1:20" ht="4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ref="O975:O1038" si="68">ROUND(E975/D975*100,0)</f>
        <v>2</v>
      </c>
      <c r="P975">
        <f t="shared" ref="P975:P1038" si="69">IFERROR(ROUND(E975/L975,2),0)</f>
        <v>51.38</v>
      </c>
      <c r="Q975" s="11" t="s">
        <v>8317</v>
      </c>
      <c r="R975" t="s">
        <v>8319</v>
      </c>
      <c r="S975" s="16">
        <f t="shared" ref="S975:S1038" si="70">(((J975/60)/60/24)+DATE(1970,1,1))</f>
        <v>42257.014965277776</v>
      </c>
      <c r="T975" s="16">
        <f t="shared" ref="T975:T1038" si="71">(((I975/60)/60)/24)+DATE(1970,1,1)</f>
        <v>42317.056631944448</v>
      </c>
    </row>
    <row r="976" spans="1:20" ht="4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8"/>
        <v>1</v>
      </c>
      <c r="P976">
        <f t="shared" si="69"/>
        <v>93.33</v>
      </c>
      <c r="Q976" s="11" t="s">
        <v>8317</v>
      </c>
      <c r="R976" t="s">
        <v>8319</v>
      </c>
      <c r="S976" s="16">
        <f t="shared" si="70"/>
        <v>42424.749490740738</v>
      </c>
      <c r="T976" s="16">
        <f t="shared" si="71"/>
        <v>42454.707824074074</v>
      </c>
    </row>
    <row r="977" spans="1:20" ht="4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8"/>
        <v>3</v>
      </c>
      <c r="P977">
        <f t="shared" si="69"/>
        <v>108.63</v>
      </c>
      <c r="Q977" s="11" t="s">
        <v>8317</v>
      </c>
      <c r="R977" t="s">
        <v>8319</v>
      </c>
      <c r="S977" s="16">
        <f t="shared" si="70"/>
        <v>42489.696585648147</v>
      </c>
      <c r="T977" s="16">
        <f t="shared" si="71"/>
        <v>42549.696585648147</v>
      </c>
    </row>
    <row r="978" spans="1:20" ht="4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8"/>
        <v>2</v>
      </c>
      <c r="P978">
        <f t="shared" si="69"/>
        <v>160.5</v>
      </c>
      <c r="Q978" s="11" t="s">
        <v>8317</v>
      </c>
      <c r="R978" t="s">
        <v>8319</v>
      </c>
      <c r="S978" s="16">
        <f t="shared" si="70"/>
        <v>42185.058993055558</v>
      </c>
      <c r="T978" s="16">
        <f t="shared" si="71"/>
        <v>42230.058993055558</v>
      </c>
    </row>
    <row r="979" spans="1:20" ht="4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8"/>
        <v>34</v>
      </c>
      <c r="P979">
        <f t="shared" si="69"/>
        <v>75.75</v>
      </c>
      <c r="Q979" s="11" t="s">
        <v>8317</v>
      </c>
      <c r="R979" t="s">
        <v>8319</v>
      </c>
      <c r="S979" s="16">
        <f t="shared" si="70"/>
        <v>42391.942094907412</v>
      </c>
      <c r="T979" s="16">
        <f t="shared" si="71"/>
        <v>42421.942094907412</v>
      </c>
    </row>
    <row r="980" spans="1:20" ht="4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8"/>
        <v>56</v>
      </c>
      <c r="P980">
        <f t="shared" si="69"/>
        <v>790.84</v>
      </c>
      <c r="Q980" s="11" t="s">
        <v>8317</v>
      </c>
      <c r="R980" t="s">
        <v>8319</v>
      </c>
      <c r="S980" s="16">
        <f t="shared" si="70"/>
        <v>42395.309039351851</v>
      </c>
      <c r="T980" s="16">
        <f t="shared" si="71"/>
        <v>42425.309039351851</v>
      </c>
    </row>
    <row r="981" spans="1:20" ht="4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8"/>
        <v>83</v>
      </c>
      <c r="P981">
        <f t="shared" si="69"/>
        <v>301.94</v>
      </c>
      <c r="Q981" s="11" t="s">
        <v>8317</v>
      </c>
      <c r="R981" t="s">
        <v>8319</v>
      </c>
      <c r="S981" s="16">
        <f t="shared" si="70"/>
        <v>42506.416990740734</v>
      </c>
      <c r="T981" s="16">
        <f t="shared" si="71"/>
        <v>42541.790972222225</v>
      </c>
    </row>
    <row r="982" spans="1:20" ht="42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8"/>
        <v>15</v>
      </c>
      <c r="P982">
        <f t="shared" si="69"/>
        <v>47.94</v>
      </c>
      <c r="Q982" s="11" t="s">
        <v>8317</v>
      </c>
      <c r="R982" t="s">
        <v>8319</v>
      </c>
      <c r="S982" s="16">
        <f t="shared" si="70"/>
        <v>41928.904189814813</v>
      </c>
      <c r="T982" s="16">
        <f t="shared" si="71"/>
        <v>41973.945856481485</v>
      </c>
    </row>
    <row r="983" spans="1:20" ht="42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8"/>
        <v>0</v>
      </c>
      <c r="P983">
        <f t="shared" si="69"/>
        <v>2.75</v>
      </c>
      <c r="Q983" s="11" t="s">
        <v>8317</v>
      </c>
      <c r="R983" t="s">
        <v>8319</v>
      </c>
      <c r="S983" s="16">
        <f t="shared" si="70"/>
        <v>41830.947013888886</v>
      </c>
      <c r="T983" s="16">
        <f t="shared" si="71"/>
        <v>41860.947013888886</v>
      </c>
    </row>
    <row r="984" spans="1:20" ht="2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8"/>
        <v>0</v>
      </c>
      <c r="P984">
        <f t="shared" si="69"/>
        <v>1</v>
      </c>
      <c r="Q984" s="11" t="s">
        <v>8317</v>
      </c>
      <c r="R984" t="s">
        <v>8319</v>
      </c>
      <c r="S984" s="16">
        <f t="shared" si="70"/>
        <v>42615.753310185188</v>
      </c>
      <c r="T984" s="16">
        <f t="shared" si="71"/>
        <v>42645.753310185188</v>
      </c>
    </row>
    <row r="985" spans="1:20" ht="42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8"/>
        <v>30</v>
      </c>
      <c r="P985">
        <f t="shared" si="69"/>
        <v>171.79</v>
      </c>
      <c r="Q985" s="11" t="s">
        <v>8317</v>
      </c>
      <c r="R985" t="s">
        <v>8319</v>
      </c>
      <c r="S985" s="16">
        <f t="shared" si="70"/>
        <v>42574.667650462965</v>
      </c>
      <c r="T985" s="16">
        <f t="shared" si="71"/>
        <v>42605.870833333334</v>
      </c>
    </row>
    <row r="986" spans="1:20" ht="70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8"/>
        <v>1</v>
      </c>
      <c r="P986">
        <f t="shared" si="69"/>
        <v>35.33</v>
      </c>
      <c r="Q986" s="11" t="s">
        <v>8317</v>
      </c>
      <c r="R986" t="s">
        <v>8319</v>
      </c>
      <c r="S986" s="16">
        <f t="shared" si="70"/>
        <v>42061.11583333333</v>
      </c>
      <c r="T986" s="16">
        <f t="shared" si="71"/>
        <v>42091.074166666673</v>
      </c>
    </row>
    <row r="987" spans="1:20" ht="4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8"/>
        <v>6</v>
      </c>
      <c r="P987">
        <f t="shared" si="69"/>
        <v>82.09</v>
      </c>
      <c r="Q987" s="11" t="s">
        <v>8317</v>
      </c>
      <c r="R987" t="s">
        <v>8319</v>
      </c>
      <c r="S987" s="16">
        <f t="shared" si="70"/>
        <v>42339.967708333337</v>
      </c>
      <c r="T987" s="16">
        <f t="shared" si="71"/>
        <v>42369.958333333328</v>
      </c>
    </row>
    <row r="988" spans="1:20" ht="42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8"/>
        <v>13</v>
      </c>
      <c r="P988">
        <f t="shared" si="69"/>
        <v>110.87</v>
      </c>
      <c r="Q988" s="11" t="s">
        <v>8317</v>
      </c>
      <c r="R988" t="s">
        <v>8319</v>
      </c>
      <c r="S988" s="16">
        <f t="shared" si="70"/>
        <v>42324.767361111109</v>
      </c>
      <c r="T988" s="16">
        <f t="shared" si="71"/>
        <v>42379</v>
      </c>
    </row>
    <row r="989" spans="1:20" ht="4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8"/>
        <v>13</v>
      </c>
      <c r="P989">
        <f t="shared" si="69"/>
        <v>161.22</v>
      </c>
      <c r="Q989" s="11" t="s">
        <v>8317</v>
      </c>
      <c r="R989" t="s">
        <v>8319</v>
      </c>
      <c r="S989" s="16">
        <f t="shared" si="70"/>
        <v>41773.294560185182</v>
      </c>
      <c r="T989" s="16">
        <f t="shared" si="71"/>
        <v>41813.294560185182</v>
      </c>
    </row>
    <row r="990" spans="1:20" ht="5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8"/>
        <v>0</v>
      </c>
      <c r="P990">
        <f t="shared" si="69"/>
        <v>0</v>
      </c>
      <c r="Q990" s="11" t="s">
        <v>8317</v>
      </c>
      <c r="R990" t="s">
        <v>8319</v>
      </c>
      <c r="S990" s="16">
        <f t="shared" si="70"/>
        <v>42614.356770833328</v>
      </c>
      <c r="T990" s="16">
        <f t="shared" si="71"/>
        <v>42644.356770833328</v>
      </c>
    </row>
    <row r="991" spans="1:20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8"/>
        <v>17</v>
      </c>
      <c r="P991">
        <f t="shared" si="69"/>
        <v>52.41</v>
      </c>
      <c r="Q991" s="11" t="s">
        <v>8317</v>
      </c>
      <c r="R991" t="s">
        <v>8319</v>
      </c>
      <c r="S991" s="16">
        <f t="shared" si="70"/>
        <v>42611.933969907404</v>
      </c>
      <c r="T991" s="16">
        <f t="shared" si="71"/>
        <v>42641.933969907404</v>
      </c>
    </row>
    <row r="992" spans="1:20" ht="4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8"/>
        <v>0</v>
      </c>
      <c r="P992">
        <f t="shared" si="69"/>
        <v>13</v>
      </c>
      <c r="Q992" s="11" t="s">
        <v>8317</v>
      </c>
      <c r="R992" t="s">
        <v>8319</v>
      </c>
      <c r="S992" s="16">
        <f t="shared" si="70"/>
        <v>41855.784305555557</v>
      </c>
      <c r="T992" s="16">
        <f t="shared" si="71"/>
        <v>41885.784305555557</v>
      </c>
    </row>
    <row r="993" spans="1:20" ht="70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8"/>
        <v>4</v>
      </c>
      <c r="P993">
        <f t="shared" si="69"/>
        <v>30.29</v>
      </c>
      <c r="Q993" s="11" t="s">
        <v>8317</v>
      </c>
      <c r="R993" t="s">
        <v>8319</v>
      </c>
      <c r="S993" s="16">
        <f t="shared" si="70"/>
        <v>42538.75680555556</v>
      </c>
      <c r="T993" s="16">
        <f t="shared" si="71"/>
        <v>42563.785416666666</v>
      </c>
    </row>
    <row r="994" spans="1:20" ht="4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8"/>
        <v>0</v>
      </c>
      <c r="P994">
        <f t="shared" si="69"/>
        <v>116.75</v>
      </c>
      <c r="Q994" s="11" t="s">
        <v>8317</v>
      </c>
      <c r="R994" t="s">
        <v>8319</v>
      </c>
      <c r="S994" s="16">
        <f t="shared" si="70"/>
        <v>42437.924988425926</v>
      </c>
      <c r="T994" s="16">
        <f t="shared" si="71"/>
        <v>42497.883321759262</v>
      </c>
    </row>
    <row r="995" spans="1:20" ht="4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8"/>
        <v>25</v>
      </c>
      <c r="P995">
        <f t="shared" si="69"/>
        <v>89.6</v>
      </c>
      <c r="Q995" s="11" t="s">
        <v>8317</v>
      </c>
      <c r="R995" t="s">
        <v>8319</v>
      </c>
      <c r="S995" s="16">
        <f t="shared" si="70"/>
        <v>42652.964907407411</v>
      </c>
      <c r="T995" s="16">
        <f t="shared" si="71"/>
        <v>42686.208333333328</v>
      </c>
    </row>
    <row r="996" spans="1:20" ht="5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8"/>
        <v>2</v>
      </c>
      <c r="P996">
        <f t="shared" si="69"/>
        <v>424.45</v>
      </c>
      <c r="Q996" s="11" t="s">
        <v>8317</v>
      </c>
      <c r="R996" t="s">
        <v>8319</v>
      </c>
      <c r="S996" s="16">
        <f t="shared" si="70"/>
        <v>41921.263078703705</v>
      </c>
      <c r="T996" s="16">
        <f t="shared" si="71"/>
        <v>41973.957638888889</v>
      </c>
    </row>
    <row r="997" spans="1:20" ht="4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8"/>
        <v>7</v>
      </c>
      <c r="P997">
        <f t="shared" si="69"/>
        <v>80.67</v>
      </c>
      <c r="Q997" s="11" t="s">
        <v>8317</v>
      </c>
      <c r="R997" t="s">
        <v>8319</v>
      </c>
      <c r="S997" s="16">
        <f t="shared" si="70"/>
        <v>41947.940740740742</v>
      </c>
      <c r="T997" s="16">
        <f t="shared" si="71"/>
        <v>41972.666666666672</v>
      </c>
    </row>
    <row r="998" spans="1:20" ht="2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8"/>
        <v>2</v>
      </c>
      <c r="P998">
        <f t="shared" si="69"/>
        <v>13</v>
      </c>
      <c r="Q998" s="11" t="s">
        <v>8317</v>
      </c>
      <c r="R998" t="s">
        <v>8319</v>
      </c>
      <c r="S998" s="16">
        <f t="shared" si="70"/>
        <v>41817.866435185184</v>
      </c>
      <c r="T998" s="16">
        <f t="shared" si="71"/>
        <v>41847.643750000003</v>
      </c>
    </row>
    <row r="999" spans="1:20" ht="2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8"/>
        <v>1</v>
      </c>
      <c r="P999">
        <f t="shared" si="69"/>
        <v>8.1300000000000008</v>
      </c>
      <c r="Q999" s="11" t="s">
        <v>8317</v>
      </c>
      <c r="R999" t="s">
        <v>8319</v>
      </c>
      <c r="S999" s="16">
        <f t="shared" si="70"/>
        <v>41941.10297453704</v>
      </c>
      <c r="T999" s="16">
        <f t="shared" si="71"/>
        <v>41971.144641203704</v>
      </c>
    </row>
    <row r="1000" spans="1:20" ht="4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8"/>
        <v>59</v>
      </c>
      <c r="P1000">
        <f t="shared" si="69"/>
        <v>153.43</v>
      </c>
      <c r="Q1000" s="11" t="s">
        <v>8317</v>
      </c>
      <c r="R1000" t="s">
        <v>8319</v>
      </c>
      <c r="S1000" s="16">
        <f t="shared" si="70"/>
        <v>42282.168993055559</v>
      </c>
      <c r="T1000" s="16">
        <f t="shared" si="71"/>
        <v>42327.210659722223</v>
      </c>
    </row>
    <row r="1001" spans="1:20" ht="4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8"/>
        <v>8</v>
      </c>
      <c r="P1001">
        <f t="shared" si="69"/>
        <v>292.08</v>
      </c>
      <c r="Q1001" s="11" t="s">
        <v>8317</v>
      </c>
      <c r="R1001" t="s">
        <v>8319</v>
      </c>
      <c r="S1001" s="16">
        <f t="shared" si="70"/>
        <v>41926.29965277778</v>
      </c>
      <c r="T1001" s="16">
        <f t="shared" si="71"/>
        <v>41956.334722222222</v>
      </c>
    </row>
    <row r="1002" spans="1:20" ht="4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8"/>
        <v>2</v>
      </c>
      <c r="P1002">
        <f t="shared" si="69"/>
        <v>3304</v>
      </c>
      <c r="Q1002" s="11" t="s">
        <v>8317</v>
      </c>
      <c r="R1002" t="s">
        <v>8319</v>
      </c>
      <c r="S1002" s="16">
        <f t="shared" si="70"/>
        <v>42749.059722222228</v>
      </c>
      <c r="T1002" s="16">
        <f t="shared" si="71"/>
        <v>42809.018055555556</v>
      </c>
    </row>
    <row r="1003" spans="1:20" ht="42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8"/>
        <v>104</v>
      </c>
      <c r="P1003">
        <f t="shared" si="69"/>
        <v>1300</v>
      </c>
      <c r="Q1003" s="11" t="s">
        <v>8317</v>
      </c>
      <c r="R1003" t="s">
        <v>8319</v>
      </c>
      <c r="S1003" s="16">
        <f t="shared" si="70"/>
        <v>42720.720057870371</v>
      </c>
      <c r="T1003" s="16">
        <f t="shared" si="71"/>
        <v>42765.720057870371</v>
      </c>
    </row>
    <row r="1004" spans="1:20" ht="4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8"/>
        <v>30</v>
      </c>
      <c r="P1004">
        <f t="shared" si="69"/>
        <v>134.55000000000001</v>
      </c>
      <c r="Q1004" s="11" t="s">
        <v>8317</v>
      </c>
      <c r="R1004" t="s">
        <v>8319</v>
      </c>
      <c r="S1004" s="16">
        <f t="shared" si="70"/>
        <v>42325.684189814812</v>
      </c>
      <c r="T1004" s="16">
        <f t="shared" si="71"/>
        <v>42355.249305555553</v>
      </c>
    </row>
    <row r="1005" spans="1:20" ht="4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8"/>
        <v>16</v>
      </c>
      <c r="P1005">
        <f t="shared" si="69"/>
        <v>214.07</v>
      </c>
      <c r="Q1005" s="11" t="s">
        <v>8317</v>
      </c>
      <c r="R1005" t="s">
        <v>8319</v>
      </c>
      <c r="S1005" s="16">
        <f t="shared" si="70"/>
        <v>42780.709039351852</v>
      </c>
      <c r="T1005" s="16">
        <f t="shared" si="71"/>
        <v>42810.667372685188</v>
      </c>
    </row>
    <row r="1006" spans="1:20" ht="2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8"/>
        <v>82</v>
      </c>
      <c r="P1006">
        <f t="shared" si="69"/>
        <v>216.34</v>
      </c>
      <c r="Q1006" s="11" t="s">
        <v>8317</v>
      </c>
      <c r="R1006" t="s">
        <v>8319</v>
      </c>
      <c r="S1006" s="16">
        <f t="shared" si="70"/>
        <v>42388.708645833336</v>
      </c>
      <c r="T1006" s="16">
        <f t="shared" si="71"/>
        <v>42418.708645833336</v>
      </c>
    </row>
    <row r="1007" spans="1:20" ht="28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8"/>
        <v>75</v>
      </c>
      <c r="P1007">
        <f t="shared" si="69"/>
        <v>932.31</v>
      </c>
      <c r="Q1007" s="11" t="s">
        <v>8317</v>
      </c>
      <c r="R1007" t="s">
        <v>8319</v>
      </c>
      <c r="S1007" s="16">
        <f t="shared" si="70"/>
        <v>42276.624803240738</v>
      </c>
      <c r="T1007" s="16">
        <f t="shared" si="71"/>
        <v>42307.624803240738</v>
      </c>
    </row>
    <row r="1008" spans="1:20" ht="4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8"/>
        <v>6</v>
      </c>
      <c r="P1008">
        <f t="shared" si="69"/>
        <v>29.25</v>
      </c>
      <c r="Q1008" s="11" t="s">
        <v>8317</v>
      </c>
      <c r="R1008" t="s">
        <v>8319</v>
      </c>
      <c r="S1008" s="16">
        <f t="shared" si="70"/>
        <v>41977.040185185186</v>
      </c>
      <c r="T1008" s="16">
        <f t="shared" si="71"/>
        <v>41985.299305555556</v>
      </c>
    </row>
    <row r="1009" spans="1:20" ht="4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8"/>
        <v>44</v>
      </c>
      <c r="P1009">
        <f t="shared" si="69"/>
        <v>174.95</v>
      </c>
      <c r="Q1009" s="11" t="s">
        <v>8317</v>
      </c>
      <c r="R1009" t="s">
        <v>8319</v>
      </c>
      <c r="S1009" s="16">
        <f t="shared" si="70"/>
        <v>42676.583599537036</v>
      </c>
      <c r="T1009" s="16">
        <f t="shared" si="71"/>
        <v>42718.6252662037</v>
      </c>
    </row>
    <row r="1010" spans="1:20" ht="4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8"/>
        <v>0</v>
      </c>
      <c r="P1010">
        <f t="shared" si="69"/>
        <v>250</v>
      </c>
      <c r="Q1010" s="11" t="s">
        <v>8317</v>
      </c>
      <c r="R1010" t="s">
        <v>8319</v>
      </c>
      <c r="S1010" s="16">
        <f t="shared" si="70"/>
        <v>42702.809201388889</v>
      </c>
      <c r="T1010" s="16">
        <f t="shared" si="71"/>
        <v>42732.809201388889</v>
      </c>
    </row>
    <row r="1011" spans="1:20" ht="42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8"/>
        <v>13</v>
      </c>
      <c r="P1011">
        <f t="shared" si="69"/>
        <v>65</v>
      </c>
      <c r="Q1011" s="11" t="s">
        <v>8317</v>
      </c>
      <c r="R1011" t="s">
        <v>8319</v>
      </c>
      <c r="S1011" s="16">
        <f t="shared" si="70"/>
        <v>42510.604699074072</v>
      </c>
      <c r="T1011" s="16">
        <f t="shared" si="71"/>
        <v>42540.604699074072</v>
      </c>
    </row>
    <row r="1012" spans="1:20" ht="4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8"/>
        <v>0</v>
      </c>
      <c r="P1012">
        <f t="shared" si="69"/>
        <v>55</v>
      </c>
      <c r="Q1012" s="11" t="s">
        <v>8317</v>
      </c>
      <c r="R1012" t="s">
        <v>8319</v>
      </c>
      <c r="S1012" s="16">
        <f t="shared" si="70"/>
        <v>42561.829421296294</v>
      </c>
      <c r="T1012" s="16">
        <f t="shared" si="71"/>
        <v>42618.124305555553</v>
      </c>
    </row>
    <row r="1013" spans="1:20" ht="4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8"/>
        <v>0</v>
      </c>
      <c r="P1013">
        <f t="shared" si="69"/>
        <v>75</v>
      </c>
      <c r="Q1013" s="11" t="s">
        <v>8317</v>
      </c>
      <c r="R1013" t="s">
        <v>8319</v>
      </c>
      <c r="S1013" s="16">
        <f t="shared" si="70"/>
        <v>41946.898090277777</v>
      </c>
      <c r="T1013" s="16">
        <f t="shared" si="71"/>
        <v>41991.898090277777</v>
      </c>
    </row>
    <row r="1014" spans="1:20" ht="5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8"/>
        <v>21535</v>
      </c>
      <c r="P1014">
        <f t="shared" si="69"/>
        <v>1389.36</v>
      </c>
      <c r="Q1014" s="11" t="s">
        <v>8317</v>
      </c>
      <c r="R1014" t="s">
        <v>8319</v>
      </c>
      <c r="S1014" s="16">
        <f t="shared" si="70"/>
        <v>42714.440416666665</v>
      </c>
      <c r="T1014" s="16">
        <f t="shared" si="71"/>
        <v>42759.440416666665</v>
      </c>
    </row>
    <row r="1015" spans="1:20" ht="4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8"/>
        <v>35</v>
      </c>
      <c r="P1015">
        <f t="shared" si="69"/>
        <v>95.91</v>
      </c>
      <c r="Q1015" s="11" t="s">
        <v>8317</v>
      </c>
      <c r="R1015" t="s">
        <v>8319</v>
      </c>
      <c r="S1015" s="16">
        <f t="shared" si="70"/>
        <v>42339.833981481483</v>
      </c>
      <c r="T1015" s="16">
        <f t="shared" si="71"/>
        <v>42367.833333333328</v>
      </c>
    </row>
    <row r="1016" spans="1:20" ht="2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8"/>
        <v>31</v>
      </c>
      <c r="P1016">
        <f t="shared" si="69"/>
        <v>191.25</v>
      </c>
      <c r="Q1016" s="11" t="s">
        <v>8317</v>
      </c>
      <c r="R1016" t="s">
        <v>8319</v>
      </c>
      <c r="S1016" s="16">
        <f t="shared" si="70"/>
        <v>41955.002488425926</v>
      </c>
      <c r="T1016" s="16">
        <f t="shared" si="71"/>
        <v>42005.002488425926</v>
      </c>
    </row>
    <row r="1017" spans="1:20" ht="2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8"/>
        <v>3</v>
      </c>
      <c r="P1017">
        <f t="shared" si="69"/>
        <v>40</v>
      </c>
      <c r="Q1017" s="11" t="s">
        <v>8317</v>
      </c>
      <c r="R1017" t="s">
        <v>8319</v>
      </c>
      <c r="S1017" s="16">
        <f t="shared" si="70"/>
        <v>42303.878414351857</v>
      </c>
      <c r="T1017" s="16">
        <f t="shared" si="71"/>
        <v>42333.920081018514</v>
      </c>
    </row>
    <row r="1018" spans="1:20" ht="4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8"/>
        <v>3</v>
      </c>
      <c r="P1018">
        <f t="shared" si="69"/>
        <v>74.790000000000006</v>
      </c>
      <c r="Q1018" s="11" t="s">
        <v>8317</v>
      </c>
      <c r="R1018" t="s">
        <v>8319</v>
      </c>
      <c r="S1018" s="16">
        <f t="shared" si="70"/>
        <v>42422.107129629629</v>
      </c>
      <c r="T1018" s="16">
        <f t="shared" si="71"/>
        <v>42467.065462962957</v>
      </c>
    </row>
    <row r="1019" spans="1:20" ht="4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8"/>
        <v>23</v>
      </c>
      <c r="P1019">
        <f t="shared" si="69"/>
        <v>161.12</v>
      </c>
      <c r="Q1019" s="11" t="s">
        <v>8317</v>
      </c>
      <c r="R1019" t="s">
        <v>8319</v>
      </c>
      <c r="S1019" s="16">
        <f t="shared" si="70"/>
        <v>42289.675173611111</v>
      </c>
      <c r="T1019" s="16">
        <f t="shared" si="71"/>
        <v>42329.716840277775</v>
      </c>
    </row>
    <row r="1020" spans="1:20" ht="4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8"/>
        <v>3</v>
      </c>
      <c r="P1020">
        <f t="shared" si="69"/>
        <v>88.71</v>
      </c>
      <c r="Q1020" s="11" t="s">
        <v>8317</v>
      </c>
      <c r="R1020" t="s">
        <v>8319</v>
      </c>
      <c r="S1020" s="16">
        <f t="shared" si="70"/>
        <v>42535.492280092592</v>
      </c>
      <c r="T1020" s="16">
        <f t="shared" si="71"/>
        <v>42565.492280092592</v>
      </c>
    </row>
    <row r="1021" spans="1:20" ht="28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8"/>
        <v>47</v>
      </c>
      <c r="P1021">
        <f t="shared" si="69"/>
        <v>53.25</v>
      </c>
      <c r="Q1021" s="11" t="s">
        <v>8317</v>
      </c>
      <c r="R1021" t="s">
        <v>8319</v>
      </c>
      <c r="S1021" s="16">
        <f t="shared" si="70"/>
        <v>42009.973946759259</v>
      </c>
      <c r="T1021" s="16">
        <f t="shared" si="71"/>
        <v>42039.973946759259</v>
      </c>
    </row>
    <row r="1022" spans="1:20" ht="4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8"/>
        <v>206</v>
      </c>
      <c r="P1022">
        <f t="shared" si="69"/>
        <v>106.2</v>
      </c>
      <c r="Q1022" s="11" t="s">
        <v>8323</v>
      </c>
      <c r="R1022" t="s">
        <v>8328</v>
      </c>
      <c r="S1022" s="16">
        <f t="shared" si="70"/>
        <v>42127.069548611107</v>
      </c>
      <c r="T1022" s="16">
        <f t="shared" si="71"/>
        <v>42157.032638888893</v>
      </c>
    </row>
    <row r="1023" spans="1:20" ht="4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8"/>
        <v>352</v>
      </c>
      <c r="P1023">
        <f t="shared" si="69"/>
        <v>22.08</v>
      </c>
      <c r="Q1023" s="11" t="s">
        <v>8323</v>
      </c>
      <c r="R1023" t="s">
        <v>8328</v>
      </c>
      <c r="S1023" s="16">
        <f t="shared" si="70"/>
        <v>42271.251979166671</v>
      </c>
      <c r="T1023" s="16">
        <f t="shared" si="71"/>
        <v>42294.166666666672</v>
      </c>
    </row>
    <row r="1024" spans="1:20" ht="2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8"/>
        <v>115</v>
      </c>
      <c r="P1024">
        <f t="shared" si="69"/>
        <v>31.05</v>
      </c>
      <c r="Q1024" s="11" t="s">
        <v>8323</v>
      </c>
      <c r="R1024" t="s">
        <v>8328</v>
      </c>
      <c r="S1024" s="16">
        <f t="shared" si="70"/>
        <v>42111.646724537044</v>
      </c>
      <c r="T1024" s="16">
        <f t="shared" si="71"/>
        <v>42141.646724537044</v>
      </c>
    </row>
    <row r="1025" spans="1:20" ht="4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8"/>
        <v>237</v>
      </c>
      <c r="P1025">
        <f t="shared" si="69"/>
        <v>36.21</v>
      </c>
      <c r="Q1025" s="11" t="s">
        <v>8323</v>
      </c>
      <c r="R1025" t="s">
        <v>8328</v>
      </c>
      <c r="S1025" s="16">
        <f t="shared" si="70"/>
        <v>42145.919687500005</v>
      </c>
      <c r="T1025" s="16">
        <f t="shared" si="71"/>
        <v>42175.919687500005</v>
      </c>
    </row>
    <row r="1026" spans="1:20" ht="4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8"/>
        <v>119</v>
      </c>
      <c r="P1026">
        <f t="shared" si="69"/>
        <v>388.98</v>
      </c>
      <c r="Q1026" s="11" t="s">
        <v>8323</v>
      </c>
      <c r="R1026" t="s">
        <v>8328</v>
      </c>
      <c r="S1026" s="16">
        <f t="shared" si="70"/>
        <v>42370.580590277779</v>
      </c>
      <c r="T1026" s="16">
        <f t="shared" si="71"/>
        <v>42400.580590277779</v>
      </c>
    </row>
    <row r="1027" spans="1:20" ht="28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si="68"/>
        <v>110</v>
      </c>
      <c r="P1027">
        <f t="shared" si="69"/>
        <v>71.849999999999994</v>
      </c>
      <c r="Q1027" s="11" t="s">
        <v>8323</v>
      </c>
      <c r="R1027" t="s">
        <v>8328</v>
      </c>
      <c r="S1027" s="16">
        <f t="shared" si="70"/>
        <v>42049.833761574075</v>
      </c>
      <c r="T1027" s="16">
        <f t="shared" si="71"/>
        <v>42079.792094907403</v>
      </c>
    </row>
    <row r="1028" spans="1:20" ht="42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8"/>
        <v>100</v>
      </c>
      <c r="P1028">
        <f t="shared" si="69"/>
        <v>57.38</v>
      </c>
      <c r="Q1028" s="11" t="s">
        <v>8323</v>
      </c>
      <c r="R1028" t="s">
        <v>8328</v>
      </c>
      <c r="S1028" s="16">
        <f t="shared" si="70"/>
        <v>42426.407592592594</v>
      </c>
      <c r="T1028" s="16">
        <f t="shared" si="71"/>
        <v>42460.365925925929</v>
      </c>
    </row>
    <row r="1029" spans="1:20" ht="4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8"/>
        <v>103</v>
      </c>
      <c r="P1029">
        <f t="shared" si="69"/>
        <v>69.67</v>
      </c>
      <c r="Q1029" s="11" t="s">
        <v>8323</v>
      </c>
      <c r="R1029" t="s">
        <v>8328</v>
      </c>
      <c r="S1029" s="16">
        <f t="shared" si="70"/>
        <v>41905.034108796295</v>
      </c>
      <c r="T1029" s="16">
        <f t="shared" si="71"/>
        <v>41935.034108796295</v>
      </c>
    </row>
    <row r="1030" spans="1:20" ht="4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8"/>
        <v>117</v>
      </c>
      <c r="P1030">
        <f t="shared" si="69"/>
        <v>45.99</v>
      </c>
      <c r="Q1030" s="11" t="s">
        <v>8323</v>
      </c>
      <c r="R1030" t="s">
        <v>8328</v>
      </c>
      <c r="S1030" s="16">
        <f t="shared" si="70"/>
        <v>42755.627372685187</v>
      </c>
      <c r="T1030" s="16">
        <f t="shared" si="71"/>
        <v>42800.833333333328</v>
      </c>
    </row>
    <row r="1031" spans="1:20" ht="2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8"/>
        <v>112</v>
      </c>
      <c r="P1031">
        <f t="shared" si="69"/>
        <v>79.260000000000005</v>
      </c>
      <c r="Q1031" s="11" t="s">
        <v>8323</v>
      </c>
      <c r="R1031" t="s">
        <v>8328</v>
      </c>
      <c r="S1031" s="16">
        <f t="shared" si="70"/>
        <v>42044.711886574078</v>
      </c>
      <c r="T1031" s="16">
        <f t="shared" si="71"/>
        <v>42098.915972222225</v>
      </c>
    </row>
    <row r="1032" spans="1:20" ht="2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8"/>
        <v>342</v>
      </c>
      <c r="P1032">
        <f t="shared" si="69"/>
        <v>43.03</v>
      </c>
      <c r="Q1032" s="11" t="s">
        <v>8323</v>
      </c>
      <c r="R1032" t="s">
        <v>8328</v>
      </c>
      <c r="S1032" s="16">
        <f t="shared" si="70"/>
        <v>42611.483206018514</v>
      </c>
      <c r="T1032" s="16">
        <f t="shared" si="71"/>
        <v>42625.483206018514</v>
      </c>
    </row>
    <row r="1033" spans="1:20" ht="42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8"/>
        <v>107</v>
      </c>
      <c r="P1033">
        <f t="shared" si="69"/>
        <v>108.48</v>
      </c>
      <c r="Q1033" s="11" t="s">
        <v>8323</v>
      </c>
      <c r="R1033" t="s">
        <v>8328</v>
      </c>
      <c r="S1033" s="16">
        <f t="shared" si="70"/>
        <v>42324.764004629629</v>
      </c>
      <c r="T1033" s="16">
        <f t="shared" si="7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8"/>
        <v>108</v>
      </c>
      <c r="P1034">
        <f t="shared" si="69"/>
        <v>61.03</v>
      </c>
      <c r="Q1034" s="11" t="s">
        <v>8323</v>
      </c>
      <c r="R1034" t="s">
        <v>8328</v>
      </c>
      <c r="S1034" s="16">
        <f t="shared" si="70"/>
        <v>42514.666956018518</v>
      </c>
      <c r="T1034" s="16">
        <f t="shared" si="71"/>
        <v>42544.666956018518</v>
      </c>
    </row>
    <row r="1035" spans="1:20" ht="4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8"/>
        <v>103</v>
      </c>
      <c r="P1035">
        <f t="shared" si="69"/>
        <v>50.59</v>
      </c>
      <c r="Q1035" s="11" t="s">
        <v>8323</v>
      </c>
      <c r="R1035" t="s">
        <v>8328</v>
      </c>
      <c r="S1035" s="16">
        <f t="shared" si="70"/>
        <v>42688.732407407413</v>
      </c>
      <c r="T1035" s="16">
        <f t="shared" si="71"/>
        <v>42716.732407407413</v>
      </c>
    </row>
    <row r="1036" spans="1:20" ht="4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8"/>
        <v>130</v>
      </c>
      <c r="P1036">
        <f t="shared" si="69"/>
        <v>39.159999999999997</v>
      </c>
      <c r="Q1036" s="11" t="s">
        <v>8323</v>
      </c>
      <c r="R1036" t="s">
        <v>8328</v>
      </c>
      <c r="S1036" s="16">
        <f t="shared" si="70"/>
        <v>42555.166712962964</v>
      </c>
      <c r="T1036" s="16">
        <f t="shared" si="71"/>
        <v>42587.165972222225</v>
      </c>
    </row>
    <row r="1037" spans="1:20" ht="4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8"/>
        <v>108</v>
      </c>
      <c r="P1037">
        <f t="shared" si="69"/>
        <v>65.16</v>
      </c>
      <c r="Q1037" s="11" t="s">
        <v>8323</v>
      </c>
      <c r="R1037" t="s">
        <v>8328</v>
      </c>
      <c r="S1037" s="16">
        <f t="shared" si="70"/>
        <v>42016.641435185185</v>
      </c>
      <c r="T1037" s="16">
        <f t="shared" si="71"/>
        <v>42046.641435185185</v>
      </c>
    </row>
    <row r="1038" spans="1:20" ht="4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8"/>
        <v>112</v>
      </c>
      <c r="P1038">
        <f t="shared" si="69"/>
        <v>23.96</v>
      </c>
      <c r="Q1038" s="11" t="s">
        <v>8323</v>
      </c>
      <c r="R1038" t="s">
        <v>8328</v>
      </c>
      <c r="S1038" s="16">
        <f t="shared" si="70"/>
        <v>41249.448958333334</v>
      </c>
      <c r="T1038" s="16">
        <f t="shared" si="71"/>
        <v>41281.333333333336</v>
      </c>
    </row>
    <row r="1039" spans="1:20" ht="4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ref="O1039:O1102" si="72">ROUND(E1039/D1039*100,0)</f>
        <v>102</v>
      </c>
      <c r="P1039">
        <f t="shared" ref="P1039:P1102" si="73">IFERROR(ROUND(E1039/L1039,2),0)</f>
        <v>48.62</v>
      </c>
      <c r="Q1039" s="11" t="s">
        <v>8323</v>
      </c>
      <c r="R1039" t="s">
        <v>8328</v>
      </c>
      <c r="S1039" s="16">
        <f t="shared" ref="S1039:S1102" si="74">(((J1039/60)/60/24)+DATE(1970,1,1))</f>
        <v>42119.822476851856</v>
      </c>
      <c r="T1039" s="16">
        <f t="shared" ref="T1039:T1102" si="75">(((I1039/60)/60)/24)+DATE(1970,1,1)</f>
        <v>42142.208333333328</v>
      </c>
    </row>
    <row r="1040" spans="1:20" ht="4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72"/>
        <v>145</v>
      </c>
      <c r="P1040">
        <f t="shared" si="73"/>
        <v>35.74</v>
      </c>
      <c r="Q1040" s="11" t="s">
        <v>8323</v>
      </c>
      <c r="R1040" t="s">
        <v>8328</v>
      </c>
      <c r="S1040" s="16">
        <f t="shared" si="74"/>
        <v>42418.231747685189</v>
      </c>
      <c r="T1040" s="16">
        <f t="shared" si="75"/>
        <v>42448.190081018518</v>
      </c>
    </row>
    <row r="1041" spans="1:20" ht="4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72"/>
        <v>128</v>
      </c>
      <c r="P1041">
        <f t="shared" si="73"/>
        <v>21.37</v>
      </c>
      <c r="Q1041" s="11" t="s">
        <v>8323</v>
      </c>
      <c r="R1041" t="s">
        <v>8328</v>
      </c>
      <c r="S1041" s="16">
        <f t="shared" si="74"/>
        <v>42692.109328703707</v>
      </c>
      <c r="T1041" s="16">
        <f t="shared" si="75"/>
        <v>42717.332638888889</v>
      </c>
    </row>
    <row r="1042" spans="1:20" ht="4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72"/>
        <v>0</v>
      </c>
      <c r="P1042">
        <f t="shared" si="73"/>
        <v>250</v>
      </c>
      <c r="Q1042" s="11" t="s">
        <v>8329</v>
      </c>
      <c r="R1042" t="s">
        <v>8330</v>
      </c>
      <c r="S1042" s="16">
        <f t="shared" si="74"/>
        <v>42579.708437499998</v>
      </c>
      <c r="T1042" s="16">
        <f t="shared" si="75"/>
        <v>42609.708437499998</v>
      </c>
    </row>
    <row r="1043" spans="1:20" ht="4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72"/>
        <v>0</v>
      </c>
      <c r="P1043">
        <f t="shared" si="73"/>
        <v>0</v>
      </c>
      <c r="Q1043" s="11" t="s">
        <v>8329</v>
      </c>
      <c r="R1043" t="s">
        <v>8330</v>
      </c>
      <c r="S1043" s="16">
        <f t="shared" si="74"/>
        <v>41831.060092592597</v>
      </c>
      <c r="T1043" s="16">
        <f t="shared" si="75"/>
        <v>41851.060092592597</v>
      </c>
    </row>
    <row r="1044" spans="1:20" ht="4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72"/>
        <v>2</v>
      </c>
      <c r="P1044">
        <f t="shared" si="73"/>
        <v>10</v>
      </c>
      <c r="Q1044" s="11" t="s">
        <v>8329</v>
      </c>
      <c r="R1044" t="s">
        <v>8330</v>
      </c>
      <c r="S1044" s="16">
        <f t="shared" si="74"/>
        <v>41851.696157407408</v>
      </c>
      <c r="T1044" s="16">
        <f t="shared" si="75"/>
        <v>41894.416666666664</v>
      </c>
    </row>
    <row r="1045" spans="1:20" ht="4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72"/>
        <v>9</v>
      </c>
      <c r="P1045">
        <f t="shared" si="73"/>
        <v>29.24</v>
      </c>
      <c r="Q1045" s="11" t="s">
        <v>8329</v>
      </c>
      <c r="R1045" t="s">
        <v>8330</v>
      </c>
      <c r="S1045" s="16">
        <f t="shared" si="74"/>
        <v>42114.252951388888</v>
      </c>
      <c r="T1045" s="16">
        <f t="shared" si="75"/>
        <v>42144.252951388888</v>
      </c>
    </row>
    <row r="1046" spans="1:20" ht="4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72"/>
        <v>0</v>
      </c>
      <c r="P1046">
        <f t="shared" si="73"/>
        <v>3</v>
      </c>
      <c r="Q1046" s="11" t="s">
        <v>8329</v>
      </c>
      <c r="R1046" t="s">
        <v>8330</v>
      </c>
      <c r="S1046" s="16">
        <f t="shared" si="74"/>
        <v>42011.925937499997</v>
      </c>
      <c r="T1046" s="16">
        <f t="shared" si="75"/>
        <v>42068.852083333331</v>
      </c>
    </row>
    <row r="1047" spans="1:20" ht="4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72"/>
        <v>3</v>
      </c>
      <c r="P1047">
        <f t="shared" si="73"/>
        <v>33.25</v>
      </c>
      <c r="Q1047" s="11" t="s">
        <v>8329</v>
      </c>
      <c r="R1047" t="s">
        <v>8330</v>
      </c>
      <c r="S1047" s="16">
        <f t="shared" si="74"/>
        <v>41844.874421296299</v>
      </c>
      <c r="T1047" s="16">
        <f t="shared" si="75"/>
        <v>41874.874421296299</v>
      </c>
    </row>
    <row r="1048" spans="1:20" ht="4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72"/>
        <v>0</v>
      </c>
      <c r="P1048">
        <f t="shared" si="73"/>
        <v>0</v>
      </c>
      <c r="Q1048" s="11" t="s">
        <v>8329</v>
      </c>
      <c r="R1048" t="s">
        <v>8330</v>
      </c>
      <c r="S1048" s="16">
        <f t="shared" si="74"/>
        <v>42319.851388888885</v>
      </c>
      <c r="T1048" s="16">
        <f t="shared" si="75"/>
        <v>42364.851388888885</v>
      </c>
    </row>
    <row r="1049" spans="1:20" ht="4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72"/>
        <v>0</v>
      </c>
      <c r="P1049">
        <f t="shared" si="73"/>
        <v>1</v>
      </c>
      <c r="Q1049" s="11" t="s">
        <v>8329</v>
      </c>
      <c r="R1049" t="s">
        <v>8330</v>
      </c>
      <c r="S1049" s="16">
        <f t="shared" si="74"/>
        <v>41918.818460648145</v>
      </c>
      <c r="T1049" s="16">
        <f t="shared" si="75"/>
        <v>41948.860127314816</v>
      </c>
    </row>
    <row r="1050" spans="1:20" ht="4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72"/>
        <v>1</v>
      </c>
      <c r="P1050">
        <f t="shared" si="73"/>
        <v>53</v>
      </c>
      <c r="Q1050" s="11" t="s">
        <v>8329</v>
      </c>
      <c r="R1050" t="s">
        <v>8330</v>
      </c>
      <c r="S1050" s="16">
        <f t="shared" si="74"/>
        <v>42598.053113425922</v>
      </c>
      <c r="T1050" s="16">
        <f t="shared" si="75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72"/>
        <v>0</v>
      </c>
      <c r="P1051">
        <f t="shared" si="73"/>
        <v>0</v>
      </c>
      <c r="Q1051" s="11" t="s">
        <v>8329</v>
      </c>
      <c r="R1051" t="s">
        <v>8330</v>
      </c>
      <c r="S1051" s="16">
        <f t="shared" si="74"/>
        <v>42382.431076388893</v>
      </c>
      <c r="T1051" s="16">
        <f t="shared" si="75"/>
        <v>42412.431076388893</v>
      </c>
    </row>
    <row r="1052" spans="1:20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72"/>
        <v>0</v>
      </c>
      <c r="P1052">
        <f t="shared" si="73"/>
        <v>0</v>
      </c>
      <c r="Q1052" s="11" t="s">
        <v>8329</v>
      </c>
      <c r="R1052" t="s">
        <v>8330</v>
      </c>
      <c r="S1052" s="16">
        <f t="shared" si="74"/>
        <v>42231.7971875</v>
      </c>
      <c r="T1052" s="16">
        <f t="shared" si="75"/>
        <v>42261.7971875</v>
      </c>
    </row>
    <row r="1053" spans="1:20" ht="4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72"/>
        <v>0</v>
      </c>
      <c r="P1053">
        <f t="shared" si="73"/>
        <v>0</v>
      </c>
      <c r="Q1053" s="11" t="s">
        <v>8329</v>
      </c>
      <c r="R1053" t="s">
        <v>8330</v>
      </c>
      <c r="S1053" s="16">
        <f t="shared" si="74"/>
        <v>41850.014178240745</v>
      </c>
      <c r="T1053" s="16">
        <f t="shared" si="75"/>
        <v>41878.014178240745</v>
      </c>
    </row>
    <row r="1054" spans="1:20" ht="5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72"/>
        <v>0</v>
      </c>
      <c r="P1054">
        <f t="shared" si="73"/>
        <v>0</v>
      </c>
      <c r="Q1054" s="11" t="s">
        <v>8329</v>
      </c>
      <c r="R1054" t="s">
        <v>8330</v>
      </c>
      <c r="S1054" s="16">
        <f t="shared" si="74"/>
        <v>42483.797395833331</v>
      </c>
      <c r="T1054" s="16">
        <f t="shared" si="75"/>
        <v>42527.839583333334</v>
      </c>
    </row>
    <row r="1055" spans="1:20" ht="4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72"/>
        <v>1</v>
      </c>
      <c r="P1055">
        <f t="shared" si="73"/>
        <v>15</v>
      </c>
      <c r="Q1055" s="11" t="s">
        <v>8329</v>
      </c>
      <c r="R1055" t="s">
        <v>8330</v>
      </c>
      <c r="S1055" s="16">
        <f t="shared" si="74"/>
        <v>42775.172824074078</v>
      </c>
      <c r="T1055" s="16">
        <f t="shared" si="75"/>
        <v>42800.172824074078</v>
      </c>
    </row>
    <row r="1056" spans="1:20" ht="42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72"/>
        <v>0</v>
      </c>
      <c r="P1056">
        <f t="shared" si="73"/>
        <v>0</v>
      </c>
      <c r="Q1056" s="11" t="s">
        <v>8329</v>
      </c>
      <c r="R1056" t="s">
        <v>8330</v>
      </c>
      <c r="S1056" s="16">
        <f t="shared" si="74"/>
        <v>41831.851840277777</v>
      </c>
      <c r="T1056" s="16">
        <f t="shared" si="75"/>
        <v>41861.916666666664</v>
      </c>
    </row>
    <row r="1057" spans="1:20" ht="4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72"/>
        <v>0</v>
      </c>
      <c r="P1057">
        <f t="shared" si="73"/>
        <v>0</v>
      </c>
      <c r="Q1057" s="11" t="s">
        <v>8329</v>
      </c>
      <c r="R1057" t="s">
        <v>8330</v>
      </c>
      <c r="S1057" s="16">
        <f t="shared" si="74"/>
        <v>42406.992418981477</v>
      </c>
      <c r="T1057" s="16">
        <f t="shared" si="75"/>
        <v>42436.992418981477</v>
      </c>
    </row>
    <row r="1058" spans="1:20" ht="4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72"/>
        <v>0</v>
      </c>
      <c r="P1058">
        <f t="shared" si="73"/>
        <v>0</v>
      </c>
      <c r="Q1058" s="11" t="s">
        <v>8329</v>
      </c>
      <c r="R1058" t="s">
        <v>8330</v>
      </c>
      <c r="S1058" s="16">
        <f t="shared" si="74"/>
        <v>42058.719641203701</v>
      </c>
      <c r="T1058" s="16">
        <f t="shared" si="75"/>
        <v>42118.677974537044</v>
      </c>
    </row>
    <row r="1059" spans="1:20" ht="4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72"/>
        <v>0</v>
      </c>
      <c r="P1059">
        <f t="shared" si="73"/>
        <v>0</v>
      </c>
      <c r="Q1059" s="11" t="s">
        <v>8329</v>
      </c>
      <c r="R1059" t="s">
        <v>8330</v>
      </c>
      <c r="S1059" s="16">
        <f t="shared" si="74"/>
        <v>42678.871331018512</v>
      </c>
      <c r="T1059" s="16">
        <f t="shared" si="75"/>
        <v>42708.912997685184</v>
      </c>
    </row>
    <row r="1060" spans="1:20" ht="4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72"/>
        <v>0</v>
      </c>
      <c r="P1060">
        <f t="shared" si="73"/>
        <v>0</v>
      </c>
      <c r="Q1060" s="11" t="s">
        <v>8329</v>
      </c>
      <c r="R1060" t="s">
        <v>8330</v>
      </c>
      <c r="S1060" s="16">
        <f t="shared" si="74"/>
        <v>42047.900960648149</v>
      </c>
      <c r="T1060" s="16">
        <f t="shared" si="75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72"/>
        <v>0</v>
      </c>
      <c r="P1061">
        <f t="shared" si="73"/>
        <v>0</v>
      </c>
      <c r="Q1061" s="11" t="s">
        <v>8329</v>
      </c>
      <c r="R1061" t="s">
        <v>8330</v>
      </c>
      <c r="S1061" s="16">
        <f t="shared" si="74"/>
        <v>42046.79</v>
      </c>
      <c r="T1061" s="16">
        <f t="shared" si="75"/>
        <v>42076.748333333337</v>
      </c>
    </row>
    <row r="1062" spans="1:20" ht="4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72"/>
        <v>1</v>
      </c>
      <c r="P1062">
        <f t="shared" si="73"/>
        <v>50</v>
      </c>
      <c r="Q1062" s="11" t="s">
        <v>8329</v>
      </c>
      <c r="R1062" t="s">
        <v>8330</v>
      </c>
      <c r="S1062" s="16">
        <f t="shared" si="74"/>
        <v>42079.913113425922</v>
      </c>
      <c r="T1062" s="16">
        <f t="shared" si="75"/>
        <v>42109.913113425922</v>
      </c>
    </row>
    <row r="1063" spans="1:20" ht="2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72"/>
        <v>0</v>
      </c>
      <c r="P1063">
        <f t="shared" si="73"/>
        <v>0</v>
      </c>
      <c r="Q1063" s="11" t="s">
        <v>8329</v>
      </c>
      <c r="R1063" t="s">
        <v>8330</v>
      </c>
      <c r="S1063" s="16">
        <f t="shared" si="74"/>
        <v>42432.276712962965</v>
      </c>
      <c r="T1063" s="16">
        <f t="shared" si="75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72"/>
        <v>95</v>
      </c>
      <c r="P1064">
        <f t="shared" si="73"/>
        <v>47.5</v>
      </c>
      <c r="Q1064" s="11" t="s">
        <v>8329</v>
      </c>
      <c r="R1064" t="s">
        <v>8330</v>
      </c>
      <c r="S1064" s="16">
        <f t="shared" si="74"/>
        <v>42556.807187500002</v>
      </c>
      <c r="T1064" s="16">
        <f t="shared" si="75"/>
        <v>42563.807187500002</v>
      </c>
    </row>
    <row r="1065" spans="1:20" ht="4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72"/>
        <v>0</v>
      </c>
      <c r="P1065">
        <f t="shared" si="73"/>
        <v>0</v>
      </c>
      <c r="Q1065" s="11" t="s">
        <v>8329</v>
      </c>
      <c r="R1065" t="s">
        <v>8330</v>
      </c>
      <c r="S1065" s="16">
        <f t="shared" si="74"/>
        <v>42583.030810185184</v>
      </c>
      <c r="T1065" s="16">
        <f t="shared" si="75"/>
        <v>42613.030810185184</v>
      </c>
    </row>
    <row r="1066" spans="1:20" ht="4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72"/>
        <v>9</v>
      </c>
      <c r="P1066">
        <f t="shared" si="73"/>
        <v>65.67</v>
      </c>
      <c r="Q1066" s="11" t="s">
        <v>8331</v>
      </c>
      <c r="R1066" t="s">
        <v>8332</v>
      </c>
      <c r="S1066" s="16">
        <f t="shared" si="74"/>
        <v>41417.228043981479</v>
      </c>
      <c r="T1066" s="16">
        <f t="shared" si="75"/>
        <v>41462.228043981479</v>
      </c>
    </row>
    <row r="1067" spans="1:20" ht="4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72"/>
        <v>3</v>
      </c>
      <c r="P1067">
        <f t="shared" si="73"/>
        <v>16.2</v>
      </c>
      <c r="Q1067" s="11" t="s">
        <v>8331</v>
      </c>
      <c r="R1067" t="s">
        <v>8332</v>
      </c>
      <c r="S1067" s="16">
        <f t="shared" si="74"/>
        <v>41661.381041666667</v>
      </c>
      <c r="T1067" s="16">
        <f t="shared" si="75"/>
        <v>41689.381041666667</v>
      </c>
    </row>
    <row r="1068" spans="1:20" ht="4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72"/>
        <v>3</v>
      </c>
      <c r="P1068">
        <f t="shared" si="73"/>
        <v>34.130000000000003</v>
      </c>
      <c r="Q1068" s="11" t="s">
        <v>8331</v>
      </c>
      <c r="R1068" t="s">
        <v>8332</v>
      </c>
      <c r="S1068" s="16">
        <f t="shared" si="74"/>
        <v>41445.962754629632</v>
      </c>
      <c r="T1068" s="16">
        <f t="shared" si="75"/>
        <v>41490.962754629632</v>
      </c>
    </row>
    <row r="1069" spans="1:20" ht="4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72"/>
        <v>26</v>
      </c>
      <c r="P1069">
        <f t="shared" si="73"/>
        <v>13</v>
      </c>
      <c r="Q1069" s="11" t="s">
        <v>8331</v>
      </c>
      <c r="R1069" t="s">
        <v>8332</v>
      </c>
      <c r="S1069" s="16">
        <f t="shared" si="74"/>
        <v>41599.855682870373</v>
      </c>
      <c r="T1069" s="16">
        <f t="shared" si="75"/>
        <v>41629.855682870373</v>
      </c>
    </row>
    <row r="1070" spans="1:20" ht="5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72"/>
        <v>0</v>
      </c>
      <c r="P1070">
        <f t="shared" si="73"/>
        <v>11.25</v>
      </c>
      <c r="Q1070" s="11" t="s">
        <v>8331</v>
      </c>
      <c r="R1070" t="s">
        <v>8332</v>
      </c>
      <c r="S1070" s="16">
        <f t="shared" si="74"/>
        <v>42440.371111111104</v>
      </c>
      <c r="T1070" s="16">
        <f t="shared" si="75"/>
        <v>42470.329444444447</v>
      </c>
    </row>
    <row r="1071" spans="1:20" ht="4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72"/>
        <v>39</v>
      </c>
      <c r="P1071">
        <f t="shared" si="73"/>
        <v>40.479999999999997</v>
      </c>
      <c r="Q1071" s="11" t="s">
        <v>8331</v>
      </c>
      <c r="R1071" t="s">
        <v>8332</v>
      </c>
      <c r="S1071" s="16">
        <f t="shared" si="74"/>
        <v>41572.229849537034</v>
      </c>
      <c r="T1071" s="16">
        <f t="shared" si="75"/>
        <v>41604.271516203706</v>
      </c>
    </row>
    <row r="1072" spans="1:20" ht="4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72"/>
        <v>1</v>
      </c>
      <c r="P1072">
        <f t="shared" si="73"/>
        <v>35</v>
      </c>
      <c r="Q1072" s="11" t="s">
        <v>8331</v>
      </c>
      <c r="R1072" t="s">
        <v>8332</v>
      </c>
      <c r="S1072" s="16">
        <f t="shared" si="74"/>
        <v>41163.011828703704</v>
      </c>
      <c r="T1072" s="16">
        <f t="shared" si="75"/>
        <v>41183.011828703704</v>
      </c>
    </row>
    <row r="1073" spans="1:20" ht="4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72"/>
        <v>0</v>
      </c>
      <c r="P1073">
        <f t="shared" si="73"/>
        <v>0</v>
      </c>
      <c r="Q1073" s="11" t="s">
        <v>8331</v>
      </c>
      <c r="R1073" t="s">
        <v>8332</v>
      </c>
      <c r="S1073" s="16">
        <f t="shared" si="74"/>
        <v>42295.753391203703</v>
      </c>
      <c r="T1073" s="16">
        <f t="shared" si="75"/>
        <v>42325.795057870375</v>
      </c>
    </row>
    <row r="1074" spans="1:20" ht="4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72"/>
        <v>0</v>
      </c>
      <c r="P1074">
        <f t="shared" si="73"/>
        <v>12.75</v>
      </c>
      <c r="Q1074" s="11" t="s">
        <v>8331</v>
      </c>
      <c r="R1074" t="s">
        <v>8332</v>
      </c>
      <c r="S1074" s="16">
        <f t="shared" si="74"/>
        <v>41645.832141203704</v>
      </c>
      <c r="T1074" s="16">
        <f t="shared" si="75"/>
        <v>41675.832141203704</v>
      </c>
    </row>
    <row r="1075" spans="1:20" ht="2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72"/>
        <v>1</v>
      </c>
      <c r="P1075">
        <f t="shared" si="73"/>
        <v>10</v>
      </c>
      <c r="Q1075" s="11" t="s">
        <v>8331</v>
      </c>
      <c r="R1075" t="s">
        <v>8332</v>
      </c>
      <c r="S1075" s="16">
        <f t="shared" si="74"/>
        <v>40802.964594907404</v>
      </c>
      <c r="T1075" s="16">
        <f t="shared" si="75"/>
        <v>40832.964594907404</v>
      </c>
    </row>
    <row r="1076" spans="1:20" ht="42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72"/>
        <v>6</v>
      </c>
      <c r="P1076">
        <f t="shared" si="73"/>
        <v>113.57</v>
      </c>
      <c r="Q1076" s="11" t="s">
        <v>8331</v>
      </c>
      <c r="R1076" t="s">
        <v>8332</v>
      </c>
      <c r="S1076" s="16">
        <f t="shared" si="74"/>
        <v>41613.172974537039</v>
      </c>
      <c r="T1076" s="16">
        <f t="shared" si="75"/>
        <v>41643.172974537039</v>
      </c>
    </row>
    <row r="1077" spans="1:20" ht="2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72"/>
        <v>5</v>
      </c>
      <c r="P1077">
        <f t="shared" si="73"/>
        <v>15</v>
      </c>
      <c r="Q1077" s="11" t="s">
        <v>8331</v>
      </c>
      <c r="R1077" t="s">
        <v>8332</v>
      </c>
      <c r="S1077" s="16">
        <f t="shared" si="74"/>
        <v>41005.904120370367</v>
      </c>
      <c r="T1077" s="16">
        <f t="shared" si="75"/>
        <v>41035.904120370367</v>
      </c>
    </row>
    <row r="1078" spans="1:20" ht="4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72"/>
        <v>63</v>
      </c>
      <c r="P1078">
        <f t="shared" si="73"/>
        <v>48.28</v>
      </c>
      <c r="Q1078" s="11" t="s">
        <v>8331</v>
      </c>
      <c r="R1078" t="s">
        <v>8332</v>
      </c>
      <c r="S1078" s="16">
        <f t="shared" si="74"/>
        <v>41838.377893518518</v>
      </c>
      <c r="T1078" s="16">
        <f t="shared" si="75"/>
        <v>41893.377893518518</v>
      </c>
    </row>
    <row r="1079" spans="1:20" ht="4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72"/>
        <v>29</v>
      </c>
      <c r="P1079">
        <f t="shared" si="73"/>
        <v>43.98</v>
      </c>
      <c r="Q1079" s="11" t="s">
        <v>8331</v>
      </c>
      <c r="R1079" t="s">
        <v>8332</v>
      </c>
      <c r="S1079" s="16">
        <f t="shared" si="74"/>
        <v>42353.16679398148</v>
      </c>
      <c r="T1079" s="16">
        <f t="shared" si="75"/>
        <v>42383.16679398148</v>
      </c>
    </row>
    <row r="1080" spans="1:20" ht="42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72"/>
        <v>8</v>
      </c>
      <c r="P1080">
        <f t="shared" si="73"/>
        <v>9</v>
      </c>
      <c r="Q1080" s="11" t="s">
        <v>8331</v>
      </c>
      <c r="R1080" t="s">
        <v>8332</v>
      </c>
      <c r="S1080" s="16">
        <f t="shared" si="74"/>
        <v>40701.195844907408</v>
      </c>
      <c r="T1080" s="16">
        <f t="shared" si="75"/>
        <v>40746.195844907408</v>
      </c>
    </row>
    <row r="1081" spans="1:20" ht="4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72"/>
        <v>3</v>
      </c>
      <c r="P1081">
        <f t="shared" si="73"/>
        <v>37.67</v>
      </c>
      <c r="Q1081" s="11" t="s">
        <v>8331</v>
      </c>
      <c r="R1081" t="s">
        <v>8332</v>
      </c>
      <c r="S1081" s="16">
        <f t="shared" si="74"/>
        <v>42479.566388888896</v>
      </c>
      <c r="T1081" s="16">
        <f t="shared" si="75"/>
        <v>42504.566388888896</v>
      </c>
    </row>
    <row r="1082" spans="1:20" ht="4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72"/>
        <v>9</v>
      </c>
      <c r="P1082">
        <f t="shared" si="73"/>
        <v>18.579999999999998</v>
      </c>
      <c r="Q1082" s="11" t="s">
        <v>8331</v>
      </c>
      <c r="R1082" t="s">
        <v>8332</v>
      </c>
      <c r="S1082" s="16">
        <f t="shared" si="74"/>
        <v>41740.138113425928</v>
      </c>
      <c r="T1082" s="16">
        <f t="shared" si="75"/>
        <v>41770.138113425928</v>
      </c>
    </row>
    <row r="1083" spans="1:20" ht="4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72"/>
        <v>0</v>
      </c>
      <c r="P1083">
        <f t="shared" si="73"/>
        <v>3</v>
      </c>
      <c r="Q1083" s="11" t="s">
        <v>8331</v>
      </c>
      <c r="R1083" t="s">
        <v>8332</v>
      </c>
      <c r="S1083" s="16">
        <f t="shared" si="74"/>
        <v>42002.926990740743</v>
      </c>
      <c r="T1083" s="16">
        <f t="shared" si="75"/>
        <v>42032.926990740743</v>
      </c>
    </row>
    <row r="1084" spans="1:20" ht="28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72"/>
        <v>1</v>
      </c>
      <c r="P1084">
        <f t="shared" si="73"/>
        <v>18.670000000000002</v>
      </c>
      <c r="Q1084" s="11" t="s">
        <v>8331</v>
      </c>
      <c r="R1084" t="s">
        <v>8332</v>
      </c>
      <c r="S1084" s="16">
        <f t="shared" si="74"/>
        <v>41101.906111111115</v>
      </c>
      <c r="T1084" s="16">
        <f t="shared" si="75"/>
        <v>41131.906111111115</v>
      </c>
    </row>
    <row r="1085" spans="1:20" ht="4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72"/>
        <v>1</v>
      </c>
      <c r="P1085">
        <f t="shared" si="73"/>
        <v>410</v>
      </c>
      <c r="Q1085" s="11" t="s">
        <v>8331</v>
      </c>
      <c r="R1085" t="s">
        <v>8332</v>
      </c>
      <c r="S1085" s="16">
        <f t="shared" si="74"/>
        <v>41793.659525462965</v>
      </c>
      <c r="T1085" s="16">
        <f t="shared" si="75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72"/>
        <v>0</v>
      </c>
      <c r="P1086">
        <f t="shared" si="73"/>
        <v>0</v>
      </c>
      <c r="Q1086" s="11" t="s">
        <v>8331</v>
      </c>
      <c r="R1086" t="s">
        <v>8332</v>
      </c>
      <c r="S1086" s="16">
        <f t="shared" si="74"/>
        <v>41829.912083333329</v>
      </c>
      <c r="T1086" s="16">
        <f t="shared" si="75"/>
        <v>41859.912083333329</v>
      </c>
    </row>
    <row r="1087" spans="1:20" ht="4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72"/>
        <v>3</v>
      </c>
      <c r="P1087">
        <f t="shared" si="73"/>
        <v>114</v>
      </c>
      <c r="Q1087" s="11" t="s">
        <v>8331</v>
      </c>
      <c r="R1087" t="s">
        <v>8332</v>
      </c>
      <c r="S1087" s="16">
        <f t="shared" si="74"/>
        <v>42413.671006944445</v>
      </c>
      <c r="T1087" s="16">
        <f t="shared" si="75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72"/>
        <v>0</v>
      </c>
      <c r="P1088">
        <f t="shared" si="73"/>
        <v>7.5</v>
      </c>
      <c r="Q1088" s="11" t="s">
        <v>8331</v>
      </c>
      <c r="R1088" t="s">
        <v>8332</v>
      </c>
      <c r="S1088" s="16">
        <f t="shared" si="74"/>
        <v>41845.866793981484</v>
      </c>
      <c r="T1088" s="16">
        <f t="shared" si="75"/>
        <v>41875.866793981484</v>
      </c>
    </row>
    <row r="1089" spans="1:20" ht="4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72"/>
        <v>0</v>
      </c>
      <c r="P1089">
        <f t="shared" si="73"/>
        <v>0</v>
      </c>
      <c r="Q1089" s="11" t="s">
        <v>8331</v>
      </c>
      <c r="R1089" t="s">
        <v>8332</v>
      </c>
      <c r="S1089" s="16">
        <f t="shared" si="74"/>
        <v>41775.713969907411</v>
      </c>
      <c r="T1089" s="16">
        <f t="shared" si="75"/>
        <v>41805.713969907411</v>
      </c>
    </row>
    <row r="1090" spans="1:20" ht="2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72"/>
        <v>14</v>
      </c>
      <c r="P1090">
        <f t="shared" si="73"/>
        <v>43.42</v>
      </c>
      <c r="Q1090" s="11" t="s">
        <v>8331</v>
      </c>
      <c r="R1090" t="s">
        <v>8332</v>
      </c>
      <c r="S1090" s="16">
        <f t="shared" si="74"/>
        <v>41723.799386574072</v>
      </c>
      <c r="T1090" s="16">
        <f t="shared" si="75"/>
        <v>41753.799386574072</v>
      </c>
    </row>
    <row r="1091" spans="1:20" ht="2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si="72"/>
        <v>8</v>
      </c>
      <c r="P1091">
        <f t="shared" si="73"/>
        <v>23.96</v>
      </c>
      <c r="Q1091" s="11" t="s">
        <v>8331</v>
      </c>
      <c r="R1091" t="s">
        <v>8332</v>
      </c>
      <c r="S1091" s="16">
        <f t="shared" si="74"/>
        <v>42151.189525462964</v>
      </c>
      <c r="T1091" s="16">
        <f t="shared" si="75"/>
        <v>42181.189525462964</v>
      </c>
    </row>
    <row r="1092" spans="1:20" ht="4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72"/>
        <v>0</v>
      </c>
      <c r="P1092">
        <f t="shared" si="73"/>
        <v>5</v>
      </c>
      <c r="Q1092" s="11" t="s">
        <v>8331</v>
      </c>
      <c r="R1092" t="s">
        <v>8332</v>
      </c>
      <c r="S1092" s="16">
        <f t="shared" si="74"/>
        <v>42123.185798611114</v>
      </c>
      <c r="T1092" s="16">
        <f t="shared" si="75"/>
        <v>42153.185798611114</v>
      </c>
    </row>
    <row r="1093" spans="1:20" ht="4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72"/>
        <v>13</v>
      </c>
      <c r="P1093">
        <f t="shared" si="73"/>
        <v>12.5</v>
      </c>
      <c r="Q1093" s="11" t="s">
        <v>8331</v>
      </c>
      <c r="R1093" t="s">
        <v>8332</v>
      </c>
      <c r="S1093" s="16">
        <f t="shared" si="74"/>
        <v>42440.820277777777</v>
      </c>
      <c r="T1093" s="16">
        <f t="shared" si="75"/>
        <v>42470.778611111105</v>
      </c>
    </row>
    <row r="1094" spans="1:20" ht="5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72"/>
        <v>1</v>
      </c>
      <c r="P1094">
        <f t="shared" si="73"/>
        <v>3</v>
      </c>
      <c r="Q1094" s="11" t="s">
        <v>8331</v>
      </c>
      <c r="R1094" t="s">
        <v>8332</v>
      </c>
      <c r="S1094" s="16">
        <f t="shared" si="74"/>
        <v>41250.025902777779</v>
      </c>
      <c r="T1094" s="16">
        <f t="shared" si="75"/>
        <v>41280.025902777779</v>
      </c>
    </row>
    <row r="1095" spans="1:20" ht="4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72"/>
        <v>14</v>
      </c>
      <c r="P1095">
        <f t="shared" si="73"/>
        <v>10.56</v>
      </c>
      <c r="Q1095" s="11" t="s">
        <v>8331</v>
      </c>
      <c r="R1095" t="s">
        <v>8332</v>
      </c>
      <c r="S1095" s="16">
        <f t="shared" si="74"/>
        <v>42396.973807870367</v>
      </c>
      <c r="T1095" s="16">
        <f t="shared" si="75"/>
        <v>42411.973807870367</v>
      </c>
    </row>
    <row r="1096" spans="1:20" ht="4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72"/>
        <v>18</v>
      </c>
      <c r="P1096">
        <f t="shared" si="73"/>
        <v>122</v>
      </c>
      <c r="Q1096" s="11" t="s">
        <v>8331</v>
      </c>
      <c r="R1096" t="s">
        <v>8332</v>
      </c>
      <c r="S1096" s="16">
        <f t="shared" si="74"/>
        <v>40795.713344907403</v>
      </c>
      <c r="T1096" s="16">
        <f t="shared" si="75"/>
        <v>40825.713344907403</v>
      </c>
    </row>
    <row r="1097" spans="1:20" ht="4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72"/>
        <v>5</v>
      </c>
      <c r="P1097">
        <f t="shared" si="73"/>
        <v>267.81</v>
      </c>
      <c r="Q1097" s="11" t="s">
        <v>8331</v>
      </c>
      <c r="R1097" t="s">
        <v>8332</v>
      </c>
      <c r="S1097" s="16">
        <f t="shared" si="74"/>
        <v>41486.537268518521</v>
      </c>
      <c r="T1097" s="16">
        <f t="shared" si="75"/>
        <v>41516.537268518521</v>
      </c>
    </row>
    <row r="1098" spans="1:20" ht="4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72"/>
        <v>18</v>
      </c>
      <c r="P1098">
        <f t="shared" si="73"/>
        <v>74.209999999999994</v>
      </c>
      <c r="Q1098" s="11" t="s">
        <v>8331</v>
      </c>
      <c r="R1098" t="s">
        <v>8332</v>
      </c>
      <c r="S1098" s="16">
        <f t="shared" si="74"/>
        <v>41885.51798611111</v>
      </c>
      <c r="T1098" s="16">
        <f t="shared" si="75"/>
        <v>41916.145833333336</v>
      </c>
    </row>
    <row r="1099" spans="1:20" ht="4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72"/>
        <v>0</v>
      </c>
      <c r="P1099">
        <f t="shared" si="73"/>
        <v>6.71</v>
      </c>
      <c r="Q1099" s="11" t="s">
        <v>8331</v>
      </c>
      <c r="R1099" t="s">
        <v>8332</v>
      </c>
      <c r="S1099" s="16">
        <f t="shared" si="74"/>
        <v>41660.792557870373</v>
      </c>
      <c r="T1099" s="16">
        <f t="shared" si="75"/>
        <v>41700.792557870373</v>
      </c>
    </row>
    <row r="1100" spans="1:20" ht="2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72"/>
        <v>7</v>
      </c>
      <c r="P1100">
        <f t="shared" si="73"/>
        <v>81.95</v>
      </c>
      <c r="Q1100" s="11" t="s">
        <v>8331</v>
      </c>
      <c r="R1100" t="s">
        <v>8332</v>
      </c>
      <c r="S1100" s="16">
        <f t="shared" si="74"/>
        <v>41712.762673611112</v>
      </c>
      <c r="T1100" s="16">
        <f t="shared" si="75"/>
        <v>41742.762673611112</v>
      </c>
    </row>
    <row r="1101" spans="1:20" ht="42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72"/>
        <v>1</v>
      </c>
      <c r="P1101">
        <f t="shared" si="73"/>
        <v>25</v>
      </c>
      <c r="Q1101" s="11" t="s">
        <v>8331</v>
      </c>
      <c r="R1101" t="s">
        <v>8332</v>
      </c>
      <c r="S1101" s="16">
        <f t="shared" si="74"/>
        <v>42107.836435185185</v>
      </c>
      <c r="T1101" s="16">
        <f t="shared" si="75"/>
        <v>42137.836435185185</v>
      </c>
    </row>
    <row r="1102" spans="1:20" ht="4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72"/>
        <v>3</v>
      </c>
      <c r="P1102">
        <f t="shared" si="73"/>
        <v>10</v>
      </c>
      <c r="Q1102" s="11" t="s">
        <v>8331</v>
      </c>
      <c r="R1102" t="s">
        <v>8332</v>
      </c>
      <c r="S1102" s="16">
        <f t="shared" si="74"/>
        <v>42384.110775462963</v>
      </c>
      <c r="T1102" s="16">
        <f t="shared" si="75"/>
        <v>42414.110775462963</v>
      </c>
    </row>
    <row r="1103" spans="1:20" ht="2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ref="O1103:O1166" si="76">ROUND(E1103/D1103*100,0)</f>
        <v>0</v>
      </c>
      <c r="P1103">
        <f t="shared" ref="P1103:P1166" si="77">IFERROR(ROUND(E1103/L1103,2),0)</f>
        <v>6.83</v>
      </c>
      <c r="Q1103" s="11" t="s">
        <v>8331</v>
      </c>
      <c r="R1103" t="s">
        <v>8332</v>
      </c>
      <c r="S1103" s="16">
        <f t="shared" ref="S1103:S1166" si="78">(((J1103/60)/60/24)+DATE(1970,1,1))</f>
        <v>42538.77243055556</v>
      </c>
      <c r="T1103" s="16">
        <f t="shared" ref="T1103:T1166" si="79">(((I1103/60)/60)/24)+DATE(1970,1,1)</f>
        <v>42565.758333333331</v>
      </c>
    </row>
    <row r="1104" spans="1:20" ht="4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76"/>
        <v>5</v>
      </c>
      <c r="P1104">
        <f t="shared" si="77"/>
        <v>17.71</v>
      </c>
      <c r="Q1104" s="11" t="s">
        <v>8331</v>
      </c>
      <c r="R1104" t="s">
        <v>8332</v>
      </c>
      <c r="S1104" s="16">
        <f t="shared" si="78"/>
        <v>41577.045428240745</v>
      </c>
      <c r="T1104" s="16">
        <f t="shared" si="79"/>
        <v>41617.249305555553</v>
      </c>
    </row>
    <row r="1105" spans="1:20" ht="4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76"/>
        <v>2</v>
      </c>
      <c r="P1105">
        <f t="shared" si="77"/>
        <v>16.2</v>
      </c>
      <c r="Q1105" s="11" t="s">
        <v>8331</v>
      </c>
      <c r="R1105" t="s">
        <v>8332</v>
      </c>
      <c r="S1105" s="16">
        <f t="shared" si="78"/>
        <v>42479.22210648148</v>
      </c>
      <c r="T1105" s="16">
        <f t="shared" si="79"/>
        <v>42539.22210648148</v>
      </c>
    </row>
    <row r="1106" spans="1:20" ht="4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76"/>
        <v>5</v>
      </c>
      <c r="P1106">
        <f t="shared" si="77"/>
        <v>80.3</v>
      </c>
      <c r="Q1106" s="11" t="s">
        <v>8331</v>
      </c>
      <c r="R1106" t="s">
        <v>8332</v>
      </c>
      <c r="S1106" s="16">
        <f t="shared" si="78"/>
        <v>41771.40996527778</v>
      </c>
      <c r="T1106" s="16">
        <f t="shared" si="79"/>
        <v>41801.40996527778</v>
      </c>
    </row>
    <row r="1107" spans="1:20" ht="42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76"/>
        <v>0</v>
      </c>
      <c r="P1107">
        <f t="shared" si="77"/>
        <v>71.55</v>
      </c>
      <c r="Q1107" s="11" t="s">
        <v>8331</v>
      </c>
      <c r="R1107" t="s">
        <v>8332</v>
      </c>
      <c r="S1107" s="16">
        <f t="shared" si="78"/>
        <v>41692.135729166665</v>
      </c>
      <c r="T1107" s="16">
        <f t="shared" si="79"/>
        <v>41722.0940625</v>
      </c>
    </row>
    <row r="1108" spans="1:20" ht="4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76"/>
        <v>41</v>
      </c>
      <c r="P1108">
        <f t="shared" si="77"/>
        <v>23.57</v>
      </c>
      <c r="Q1108" s="11" t="s">
        <v>8331</v>
      </c>
      <c r="R1108" t="s">
        <v>8332</v>
      </c>
      <c r="S1108" s="16">
        <f t="shared" si="78"/>
        <v>40973.740451388891</v>
      </c>
      <c r="T1108" s="16">
        <f t="shared" si="79"/>
        <v>41003.698784722219</v>
      </c>
    </row>
    <row r="1109" spans="1:20" ht="5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76"/>
        <v>0</v>
      </c>
      <c r="P1109">
        <f t="shared" si="77"/>
        <v>0</v>
      </c>
      <c r="Q1109" s="11" t="s">
        <v>8331</v>
      </c>
      <c r="R1109" t="s">
        <v>8332</v>
      </c>
      <c r="S1109" s="16">
        <f t="shared" si="78"/>
        <v>41813.861388888887</v>
      </c>
      <c r="T1109" s="16">
        <f t="shared" si="79"/>
        <v>41843.861388888887</v>
      </c>
    </row>
    <row r="1110" spans="1:20" ht="42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76"/>
        <v>3</v>
      </c>
      <c r="P1110">
        <f t="shared" si="77"/>
        <v>34.880000000000003</v>
      </c>
      <c r="Q1110" s="11" t="s">
        <v>8331</v>
      </c>
      <c r="R1110" t="s">
        <v>8332</v>
      </c>
      <c r="S1110" s="16">
        <f t="shared" si="78"/>
        <v>40952.636979166666</v>
      </c>
      <c r="T1110" s="16">
        <f t="shared" si="79"/>
        <v>41012.595312500001</v>
      </c>
    </row>
    <row r="1111" spans="1:20" ht="4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76"/>
        <v>0</v>
      </c>
      <c r="P1111">
        <f t="shared" si="77"/>
        <v>15</v>
      </c>
      <c r="Q1111" s="11" t="s">
        <v>8331</v>
      </c>
      <c r="R1111" t="s">
        <v>8332</v>
      </c>
      <c r="S1111" s="16">
        <f t="shared" si="78"/>
        <v>42662.752199074079</v>
      </c>
      <c r="T1111" s="16">
        <f t="shared" si="79"/>
        <v>42692.793865740736</v>
      </c>
    </row>
    <row r="1112" spans="1:20" ht="4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76"/>
        <v>1</v>
      </c>
      <c r="P1112">
        <f t="shared" si="77"/>
        <v>23.18</v>
      </c>
      <c r="Q1112" s="11" t="s">
        <v>8331</v>
      </c>
      <c r="R1112" t="s">
        <v>8332</v>
      </c>
      <c r="S1112" s="16">
        <f t="shared" si="78"/>
        <v>41220.933124999996</v>
      </c>
      <c r="T1112" s="16">
        <f t="shared" si="79"/>
        <v>41250.933124999996</v>
      </c>
    </row>
    <row r="1113" spans="1:20" ht="4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76"/>
        <v>0</v>
      </c>
      <c r="P1113">
        <f t="shared" si="77"/>
        <v>1</v>
      </c>
      <c r="Q1113" s="11" t="s">
        <v>8331</v>
      </c>
      <c r="R1113" t="s">
        <v>8332</v>
      </c>
      <c r="S1113" s="16">
        <f t="shared" si="78"/>
        <v>42347.203587962969</v>
      </c>
      <c r="T1113" s="16">
        <f t="shared" si="79"/>
        <v>42377.203587962969</v>
      </c>
    </row>
    <row r="1114" spans="1:20" ht="4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76"/>
        <v>36</v>
      </c>
      <c r="P1114">
        <f t="shared" si="77"/>
        <v>100.23</v>
      </c>
      <c r="Q1114" s="11" t="s">
        <v>8331</v>
      </c>
      <c r="R1114" t="s">
        <v>8332</v>
      </c>
      <c r="S1114" s="16">
        <f t="shared" si="78"/>
        <v>41963.759386574078</v>
      </c>
      <c r="T1114" s="16">
        <f t="shared" si="79"/>
        <v>42023.354166666672</v>
      </c>
    </row>
    <row r="1115" spans="1:20" ht="4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76"/>
        <v>1</v>
      </c>
      <c r="P1115">
        <f t="shared" si="77"/>
        <v>5</v>
      </c>
      <c r="Q1115" s="11" t="s">
        <v>8331</v>
      </c>
      <c r="R1115" t="s">
        <v>8332</v>
      </c>
      <c r="S1115" s="16">
        <f t="shared" si="78"/>
        <v>41835.977083333331</v>
      </c>
      <c r="T1115" s="16">
        <f t="shared" si="79"/>
        <v>41865.977083333331</v>
      </c>
    </row>
    <row r="1116" spans="1:20" ht="4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76"/>
        <v>0</v>
      </c>
      <c r="P1116">
        <f t="shared" si="77"/>
        <v>3.33</v>
      </c>
      <c r="Q1116" s="11" t="s">
        <v>8331</v>
      </c>
      <c r="R1116" t="s">
        <v>8332</v>
      </c>
      <c r="S1116" s="16">
        <f t="shared" si="78"/>
        <v>41526.345914351856</v>
      </c>
      <c r="T1116" s="16">
        <f t="shared" si="79"/>
        <v>41556.345914351856</v>
      </c>
    </row>
    <row r="1117" spans="1:20" ht="4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76"/>
        <v>0</v>
      </c>
      <c r="P1117">
        <f t="shared" si="77"/>
        <v>13.25</v>
      </c>
      <c r="Q1117" s="11" t="s">
        <v>8331</v>
      </c>
      <c r="R1117" t="s">
        <v>8332</v>
      </c>
      <c r="S1117" s="16">
        <f t="shared" si="78"/>
        <v>42429.695543981477</v>
      </c>
      <c r="T1117" s="16">
        <f t="shared" si="79"/>
        <v>42459.653877314813</v>
      </c>
    </row>
    <row r="1118" spans="1:20" ht="28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76"/>
        <v>0</v>
      </c>
      <c r="P1118">
        <f t="shared" si="77"/>
        <v>17.850000000000001</v>
      </c>
      <c r="Q1118" s="11" t="s">
        <v>8331</v>
      </c>
      <c r="R1118" t="s">
        <v>8332</v>
      </c>
      <c r="S1118" s="16">
        <f t="shared" si="78"/>
        <v>41009.847314814811</v>
      </c>
      <c r="T1118" s="16">
        <f t="shared" si="79"/>
        <v>41069.847314814811</v>
      </c>
    </row>
    <row r="1119" spans="1:20" ht="4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76"/>
        <v>8</v>
      </c>
      <c r="P1119">
        <f t="shared" si="77"/>
        <v>10.38</v>
      </c>
      <c r="Q1119" s="11" t="s">
        <v>8331</v>
      </c>
      <c r="R1119" t="s">
        <v>8332</v>
      </c>
      <c r="S1119" s="16">
        <f t="shared" si="78"/>
        <v>42333.598530092597</v>
      </c>
      <c r="T1119" s="16">
        <f t="shared" si="79"/>
        <v>42363.598530092597</v>
      </c>
    </row>
    <row r="1120" spans="1:20" ht="4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76"/>
        <v>2</v>
      </c>
      <c r="P1120">
        <f t="shared" si="77"/>
        <v>36.33</v>
      </c>
      <c r="Q1120" s="11" t="s">
        <v>8331</v>
      </c>
      <c r="R1120" t="s">
        <v>8332</v>
      </c>
      <c r="S1120" s="16">
        <f t="shared" si="78"/>
        <v>41704.16642361111</v>
      </c>
      <c r="T1120" s="16">
        <f t="shared" si="79"/>
        <v>41734.124756944446</v>
      </c>
    </row>
    <row r="1121" spans="1:20" ht="42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76"/>
        <v>0</v>
      </c>
      <c r="P1121">
        <f t="shared" si="77"/>
        <v>5</v>
      </c>
      <c r="Q1121" s="11" t="s">
        <v>8331</v>
      </c>
      <c r="R1121" t="s">
        <v>8332</v>
      </c>
      <c r="S1121" s="16">
        <f t="shared" si="78"/>
        <v>41722.792407407411</v>
      </c>
      <c r="T1121" s="16">
        <f t="shared" si="79"/>
        <v>41735.792407407411</v>
      </c>
    </row>
    <row r="1122" spans="1:20" ht="28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76"/>
        <v>0</v>
      </c>
      <c r="P1122">
        <f t="shared" si="77"/>
        <v>0</v>
      </c>
      <c r="Q1122" s="11" t="s">
        <v>8331</v>
      </c>
      <c r="R1122" t="s">
        <v>8332</v>
      </c>
      <c r="S1122" s="16">
        <f t="shared" si="78"/>
        <v>40799.872685185182</v>
      </c>
      <c r="T1122" s="16">
        <f t="shared" si="79"/>
        <v>40844.872685185182</v>
      </c>
    </row>
    <row r="1123" spans="1:20" ht="4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76"/>
        <v>0</v>
      </c>
      <c r="P1123">
        <f t="shared" si="77"/>
        <v>5.8</v>
      </c>
      <c r="Q1123" s="11" t="s">
        <v>8331</v>
      </c>
      <c r="R1123" t="s">
        <v>8332</v>
      </c>
      <c r="S1123" s="16">
        <f t="shared" si="78"/>
        <v>42412.934212962966</v>
      </c>
      <c r="T1123" s="16">
        <f t="shared" si="79"/>
        <v>42442.892546296294</v>
      </c>
    </row>
    <row r="1124" spans="1:20" ht="42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76"/>
        <v>0</v>
      </c>
      <c r="P1124">
        <f t="shared" si="77"/>
        <v>0</v>
      </c>
      <c r="Q1124" s="11" t="s">
        <v>8331</v>
      </c>
      <c r="R1124" t="s">
        <v>8332</v>
      </c>
      <c r="S1124" s="16">
        <f t="shared" si="78"/>
        <v>41410.703993055555</v>
      </c>
      <c r="T1124" s="16">
        <f t="shared" si="79"/>
        <v>41424.703993055555</v>
      </c>
    </row>
    <row r="1125" spans="1:20" ht="4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76"/>
        <v>0</v>
      </c>
      <c r="P1125">
        <f t="shared" si="77"/>
        <v>3.67</v>
      </c>
      <c r="Q1125" s="11" t="s">
        <v>8331</v>
      </c>
      <c r="R1125" t="s">
        <v>8332</v>
      </c>
      <c r="S1125" s="16">
        <f t="shared" si="78"/>
        <v>41718.5237037037</v>
      </c>
      <c r="T1125" s="16">
        <f t="shared" si="79"/>
        <v>41748.5237037037</v>
      </c>
    </row>
    <row r="1126" spans="1:20" ht="4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76"/>
        <v>0</v>
      </c>
      <c r="P1126">
        <f t="shared" si="77"/>
        <v>60.71</v>
      </c>
      <c r="Q1126" s="11" t="s">
        <v>8331</v>
      </c>
      <c r="R1126" t="s">
        <v>8333</v>
      </c>
      <c r="S1126" s="16">
        <f t="shared" si="78"/>
        <v>42094.667256944449</v>
      </c>
      <c r="T1126" s="16">
        <f t="shared" si="79"/>
        <v>42124.667256944449</v>
      </c>
    </row>
    <row r="1127" spans="1:20" ht="4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76"/>
        <v>0</v>
      </c>
      <c r="P1127">
        <f t="shared" si="77"/>
        <v>0</v>
      </c>
      <c r="Q1127" s="11" t="s">
        <v>8331</v>
      </c>
      <c r="R1127" t="s">
        <v>8333</v>
      </c>
      <c r="S1127" s="16">
        <f t="shared" si="78"/>
        <v>42212.624189814815</v>
      </c>
      <c r="T1127" s="16">
        <f t="shared" si="79"/>
        <v>42272.624189814815</v>
      </c>
    </row>
    <row r="1128" spans="1:20" ht="4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76"/>
        <v>1</v>
      </c>
      <c r="P1128">
        <f t="shared" si="77"/>
        <v>5</v>
      </c>
      <c r="Q1128" s="11" t="s">
        <v>8331</v>
      </c>
      <c r="R1128" t="s">
        <v>8333</v>
      </c>
      <c r="S1128" s="16">
        <f t="shared" si="78"/>
        <v>42535.327476851846</v>
      </c>
      <c r="T1128" s="16">
        <f t="shared" si="79"/>
        <v>42565.327476851846</v>
      </c>
    </row>
    <row r="1129" spans="1:20" ht="5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76"/>
        <v>2</v>
      </c>
      <c r="P1129">
        <f t="shared" si="77"/>
        <v>25.43</v>
      </c>
      <c r="Q1129" s="11" t="s">
        <v>8331</v>
      </c>
      <c r="R1129" t="s">
        <v>8333</v>
      </c>
      <c r="S1129" s="16">
        <f t="shared" si="78"/>
        <v>41926.854166666664</v>
      </c>
      <c r="T1129" s="16">
        <f t="shared" si="79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76"/>
        <v>0</v>
      </c>
      <c r="P1130">
        <f t="shared" si="77"/>
        <v>1</v>
      </c>
      <c r="Q1130" s="11" t="s">
        <v>8331</v>
      </c>
      <c r="R1130" t="s">
        <v>8333</v>
      </c>
      <c r="S1130" s="16">
        <f t="shared" si="78"/>
        <v>41828.649502314816</v>
      </c>
      <c r="T1130" s="16">
        <f t="shared" si="79"/>
        <v>41858.649502314816</v>
      </c>
    </row>
    <row r="1131" spans="1:20" ht="4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76"/>
        <v>0</v>
      </c>
      <c r="P1131">
        <f t="shared" si="77"/>
        <v>10.5</v>
      </c>
      <c r="Q1131" s="11" t="s">
        <v>8331</v>
      </c>
      <c r="R1131" t="s">
        <v>8333</v>
      </c>
      <c r="S1131" s="16">
        <f t="shared" si="78"/>
        <v>42496.264965277776</v>
      </c>
      <c r="T1131" s="16">
        <f t="shared" si="79"/>
        <v>42526.264965277776</v>
      </c>
    </row>
    <row r="1132" spans="1:20" ht="4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76"/>
        <v>0</v>
      </c>
      <c r="P1132">
        <f t="shared" si="77"/>
        <v>3.67</v>
      </c>
      <c r="Q1132" s="11" t="s">
        <v>8331</v>
      </c>
      <c r="R1132" t="s">
        <v>8333</v>
      </c>
      <c r="S1132" s="16">
        <f t="shared" si="78"/>
        <v>41908.996527777781</v>
      </c>
      <c r="T1132" s="16">
        <f t="shared" si="79"/>
        <v>41969.038194444445</v>
      </c>
    </row>
    <row r="1133" spans="1:20" ht="4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76"/>
        <v>0</v>
      </c>
      <c r="P1133">
        <f t="shared" si="77"/>
        <v>0</v>
      </c>
      <c r="Q1133" s="11" t="s">
        <v>8331</v>
      </c>
      <c r="R1133" t="s">
        <v>8333</v>
      </c>
      <c r="S1133" s="16">
        <f t="shared" si="78"/>
        <v>42332.908194444448</v>
      </c>
      <c r="T1133" s="16">
        <f t="shared" si="79"/>
        <v>42362.908194444448</v>
      </c>
    </row>
    <row r="1134" spans="1:20" ht="4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76"/>
        <v>14</v>
      </c>
      <c r="P1134">
        <f t="shared" si="77"/>
        <v>110.62</v>
      </c>
      <c r="Q1134" s="11" t="s">
        <v>8331</v>
      </c>
      <c r="R1134" t="s">
        <v>8333</v>
      </c>
      <c r="S1134" s="16">
        <f t="shared" si="78"/>
        <v>42706.115405092598</v>
      </c>
      <c r="T1134" s="16">
        <f t="shared" si="79"/>
        <v>42736.115405092598</v>
      </c>
    </row>
    <row r="1135" spans="1:20" ht="4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76"/>
        <v>1</v>
      </c>
      <c r="P1135">
        <f t="shared" si="77"/>
        <v>20</v>
      </c>
      <c r="Q1135" s="11" t="s">
        <v>8331</v>
      </c>
      <c r="R1135" t="s">
        <v>8333</v>
      </c>
      <c r="S1135" s="16">
        <f t="shared" si="78"/>
        <v>41821.407187500001</v>
      </c>
      <c r="T1135" s="16">
        <f t="shared" si="79"/>
        <v>41851.407187500001</v>
      </c>
    </row>
    <row r="1136" spans="1:20" ht="4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76"/>
        <v>0</v>
      </c>
      <c r="P1136">
        <f t="shared" si="77"/>
        <v>1</v>
      </c>
      <c r="Q1136" s="11" t="s">
        <v>8331</v>
      </c>
      <c r="R1136" t="s">
        <v>8333</v>
      </c>
      <c r="S1136" s="16">
        <f t="shared" si="78"/>
        <v>41958.285046296296</v>
      </c>
      <c r="T1136" s="16">
        <f t="shared" si="79"/>
        <v>41972.189583333333</v>
      </c>
    </row>
    <row r="1137" spans="1:20" ht="5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76"/>
        <v>5</v>
      </c>
      <c r="P1137">
        <f t="shared" si="77"/>
        <v>50</v>
      </c>
      <c r="Q1137" s="11" t="s">
        <v>8331</v>
      </c>
      <c r="R1137" t="s">
        <v>8333</v>
      </c>
      <c r="S1137" s="16">
        <f t="shared" si="78"/>
        <v>42558.989513888882</v>
      </c>
      <c r="T1137" s="16">
        <f t="shared" si="79"/>
        <v>42588.989513888882</v>
      </c>
    </row>
    <row r="1138" spans="1:20" ht="4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76"/>
        <v>6</v>
      </c>
      <c r="P1138">
        <f t="shared" si="77"/>
        <v>45</v>
      </c>
      <c r="Q1138" s="11" t="s">
        <v>8331</v>
      </c>
      <c r="R1138" t="s">
        <v>8333</v>
      </c>
      <c r="S1138" s="16">
        <f t="shared" si="78"/>
        <v>42327.671631944439</v>
      </c>
      <c r="T1138" s="16">
        <f t="shared" si="79"/>
        <v>42357.671631944439</v>
      </c>
    </row>
    <row r="1139" spans="1:20" ht="4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76"/>
        <v>40</v>
      </c>
      <c r="P1139">
        <f t="shared" si="77"/>
        <v>253.21</v>
      </c>
      <c r="Q1139" s="11" t="s">
        <v>8331</v>
      </c>
      <c r="R1139" t="s">
        <v>8333</v>
      </c>
      <c r="S1139" s="16">
        <f t="shared" si="78"/>
        <v>42453.819687499999</v>
      </c>
      <c r="T1139" s="16">
        <f t="shared" si="79"/>
        <v>42483.819687499999</v>
      </c>
    </row>
    <row r="1140" spans="1:20" ht="4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76"/>
        <v>0</v>
      </c>
      <c r="P1140">
        <f t="shared" si="77"/>
        <v>31.25</v>
      </c>
      <c r="Q1140" s="11" t="s">
        <v>8331</v>
      </c>
      <c r="R1140" t="s">
        <v>8333</v>
      </c>
      <c r="S1140" s="16">
        <f t="shared" si="78"/>
        <v>42736.9066087963</v>
      </c>
      <c r="T1140" s="16">
        <f t="shared" si="79"/>
        <v>42756.9066087963</v>
      </c>
    </row>
    <row r="1141" spans="1:20" ht="4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76"/>
        <v>0</v>
      </c>
      <c r="P1141">
        <f t="shared" si="77"/>
        <v>5</v>
      </c>
      <c r="Q1141" s="11" t="s">
        <v>8331</v>
      </c>
      <c r="R1141" t="s">
        <v>8333</v>
      </c>
      <c r="S1141" s="16">
        <f t="shared" si="78"/>
        <v>41975.347523148142</v>
      </c>
      <c r="T1141" s="16">
        <f t="shared" si="79"/>
        <v>42005.347523148142</v>
      </c>
    </row>
    <row r="1142" spans="1:20" ht="4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76"/>
        <v>0</v>
      </c>
      <c r="P1142">
        <f t="shared" si="77"/>
        <v>0</v>
      </c>
      <c r="Q1142" s="11" t="s">
        <v>8331</v>
      </c>
      <c r="R1142" t="s">
        <v>8333</v>
      </c>
      <c r="S1142" s="16">
        <f t="shared" si="78"/>
        <v>42192.462048611109</v>
      </c>
      <c r="T1142" s="16">
        <f t="shared" si="79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76"/>
        <v>0</v>
      </c>
      <c r="P1143">
        <f t="shared" si="77"/>
        <v>0</v>
      </c>
      <c r="Q1143" s="11" t="s">
        <v>8331</v>
      </c>
      <c r="R1143" t="s">
        <v>8333</v>
      </c>
      <c r="S1143" s="16">
        <f t="shared" si="78"/>
        <v>42164.699652777781</v>
      </c>
      <c r="T1143" s="16">
        <f t="shared" si="79"/>
        <v>42194.699652777781</v>
      </c>
    </row>
    <row r="1144" spans="1:20" ht="4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76"/>
        <v>0</v>
      </c>
      <c r="P1144">
        <f t="shared" si="77"/>
        <v>0</v>
      </c>
      <c r="Q1144" s="11" t="s">
        <v>8331</v>
      </c>
      <c r="R1144" t="s">
        <v>8333</v>
      </c>
      <c r="S1144" s="16">
        <f t="shared" si="78"/>
        <v>42022.006099537044</v>
      </c>
      <c r="T1144" s="16">
        <f t="shared" si="79"/>
        <v>42052.006099537044</v>
      </c>
    </row>
    <row r="1145" spans="1:20" ht="4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76"/>
        <v>0</v>
      </c>
      <c r="P1145">
        <f t="shared" si="77"/>
        <v>23.25</v>
      </c>
      <c r="Q1145" s="11" t="s">
        <v>8331</v>
      </c>
      <c r="R1145" t="s">
        <v>8333</v>
      </c>
      <c r="S1145" s="16">
        <f t="shared" si="78"/>
        <v>42325.19358796296</v>
      </c>
      <c r="T1145" s="16">
        <f t="shared" si="79"/>
        <v>42355.19358796296</v>
      </c>
    </row>
    <row r="1146" spans="1:20" ht="4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76"/>
        <v>0</v>
      </c>
      <c r="P1146">
        <f t="shared" si="77"/>
        <v>0</v>
      </c>
      <c r="Q1146" s="11" t="s">
        <v>8334</v>
      </c>
      <c r="R1146" t="s">
        <v>8335</v>
      </c>
      <c r="S1146" s="16">
        <f t="shared" si="78"/>
        <v>42093.181944444441</v>
      </c>
      <c r="T1146" s="16">
        <f t="shared" si="79"/>
        <v>42123.181944444441</v>
      </c>
    </row>
    <row r="1147" spans="1:20" ht="4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76"/>
        <v>0</v>
      </c>
      <c r="P1147">
        <f t="shared" si="77"/>
        <v>100</v>
      </c>
      <c r="Q1147" s="11" t="s">
        <v>8334</v>
      </c>
      <c r="R1147" t="s">
        <v>8335</v>
      </c>
      <c r="S1147" s="16">
        <f t="shared" si="78"/>
        <v>41854.747592592597</v>
      </c>
      <c r="T1147" s="16">
        <f t="shared" si="79"/>
        <v>41914.747592592597</v>
      </c>
    </row>
    <row r="1148" spans="1:20" ht="28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76"/>
        <v>9</v>
      </c>
      <c r="P1148">
        <f t="shared" si="77"/>
        <v>44.17</v>
      </c>
      <c r="Q1148" s="11" t="s">
        <v>8334</v>
      </c>
      <c r="R1148" t="s">
        <v>8335</v>
      </c>
      <c r="S1148" s="16">
        <f t="shared" si="78"/>
        <v>41723.9533912037</v>
      </c>
      <c r="T1148" s="16">
        <f t="shared" si="79"/>
        <v>41761.9533912037</v>
      </c>
    </row>
    <row r="1149" spans="1:20" ht="4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76"/>
        <v>0</v>
      </c>
      <c r="P1149">
        <f t="shared" si="77"/>
        <v>0</v>
      </c>
      <c r="Q1149" s="11" t="s">
        <v>8334</v>
      </c>
      <c r="R1149" t="s">
        <v>8335</v>
      </c>
      <c r="S1149" s="16">
        <f t="shared" si="78"/>
        <v>41871.972025462965</v>
      </c>
      <c r="T1149" s="16">
        <f t="shared" si="79"/>
        <v>41931.972025462965</v>
      </c>
    </row>
    <row r="1150" spans="1:20" ht="2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76"/>
        <v>0</v>
      </c>
      <c r="P1150">
        <f t="shared" si="77"/>
        <v>24.33</v>
      </c>
      <c r="Q1150" s="11" t="s">
        <v>8334</v>
      </c>
      <c r="R1150" t="s">
        <v>8335</v>
      </c>
      <c r="S1150" s="16">
        <f t="shared" si="78"/>
        <v>42675.171076388884</v>
      </c>
      <c r="T1150" s="16">
        <f t="shared" si="79"/>
        <v>42705.212743055556</v>
      </c>
    </row>
    <row r="1151" spans="1:20" ht="2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76"/>
        <v>0</v>
      </c>
      <c r="P1151">
        <f t="shared" si="77"/>
        <v>37.5</v>
      </c>
      <c r="Q1151" s="11" t="s">
        <v>8334</v>
      </c>
      <c r="R1151" t="s">
        <v>8335</v>
      </c>
      <c r="S1151" s="16">
        <f t="shared" si="78"/>
        <v>42507.71025462963</v>
      </c>
      <c r="T1151" s="16">
        <f t="shared" si="79"/>
        <v>42537.71025462963</v>
      </c>
    </row>
    <row r="1152" spans="1:20" ht="2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76"/>
        <v>10</v>
      </c>
      <c r="P1152">
        <f t="shared" si="77"/>
        <v>42</v>
      </c>
      <c r="Q1152" s="11" t="s">
        <v>8334</v>
      </c>
      <c r="R1152" t="s">
        <v>8335</v>
      </c>
      <c r="S1152" s="16">
        <f t="shared" si="78"/>
        <v>42317.954571759255</v>
      </c>
      <c r="T1152" s="16">
        <f t="shared" si="79"/>
        <v>42377.954571759255</v>
      </c>
    </row>
    <row r="1153" spans="1:20" ht="42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76"/>
        <v>0</v>
      </c>
      <c r="P1153">
        <f t="shared" si="77"/>
        <v>0</v>
      </c>
      <c r="Q1153" s="11" t="s">
        <v>8334</v>
      </c>
      <c r="R1153" t="s">
        <v>8335</v>
      </c>
      <c r="S1153" s="16">
        <f t="shared" si="78"/>
        <v>42224.102581018517</v>
      </c>
      <c r="T1153" s="16">
        <f t="shared" si="79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76"/>
        <v>6</v>
      </c>
      <c r="P1154">
        <f t="shared" si="77"/>
        <v>60.73</v>
      </c>
      <c r="Q1154" s="11" t="s">
        <v>8334</v>
      </c>
      <c r="R1154" t="s">
        <v>8335</v>
      </c>
      <c r="S1154" s="16">
        <f t="shared" si="78"/>
        <v>42109.709629629629</v>
      </c>
      <c r="T1154" s="16">
        <f t="shared" si="79"/>
        <v>42139.709629629629</v>
      </c>
    </row>
    <row r="1155" spans="1:20" ht="2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si="76"/>
        <v>1</v>
      </c>
      <c r="P1155">
        <f t="shared" si="77"/>
        <v>50</v>
      </c>
      <c r="Q1155" s="11" t="s">
        <v>8334</v>
      </c>
      <c r="R1155" t="s">
        <v>8335</v>
      </c>
      <c r="S1155" s="16">
        <f t="shared" si="78"/>
        <v>42143.714178240742</v>
      </c>
      <c r="T1155" s="16">
        <f t="shared" si="79"/>
        <v>42173.714178240742</v>
      </c>
    </row>
    <row r="1156" spans="1:20" ht="4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6"/>
        <v>7</v>
      </c>
      <c r="P1156">
        <f t="shared" si="77"/>
        <v>108.33</v>
      </c>
      <c r="Q1156" s="11" t="s">
        <v>8334</v>
      </c>
      <c r="R1156" t="s">
        <v>8335</v>
      </c>
      <c r="S1156" s="16">
        <f t="shared" si="78"/>
        <v>42223.108865740738</v>
      </c>
      <c r="T1156" s="16">
        <f t="shared" si="79"/>
        <v>42253.108865740738</v>
      </c>
    </row>
    <row r="1157" spans="1:20" ht="4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6"/>
        <v>1</v>
      </c>
      <c r="P1157">
        <f t="shared" si="77"/>
        <v>23.5</v>
      </c>
      <c r="Q1157" s="11" t="s">
        <v>8334</v>
      </c>
      <c r="R1157" t="s">
        <v>8335</v>
      </c>
      <c r="S1157" s="16">
        <f t="shared" si="78"/>
        <v>41835.763981481483</v>
      </c>
      <c r="T1157" s="16">
        <f t="shared" si="79"/>
        <v>41865.763981481483</v>
      </c>
    </row>
    <row r="1158" spans="1:20" ht="4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6"/>
        <v>0</v>
      </c>
      <c r="P1158">
        <f t="shared" si="77"/>
        <v>0</v>
      </c>
      <c r="Q1158" s="11" t="s">
        <v>8334</v>
      </c>
      <c r="R1158" t="s">
        <v>8335</v>
      </c>
      <c r="S1158" s="16">
        <f t="shared" si="78"/>
        <v>42029.07131944444</v>
      </c>
      <c r="T1158" s="16">
        <f t="shared" si="79"/>
        <v>42059.07131944444</v>
      </c>
    </row>
    <row r="1159" spans="1:20" ht="4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6"/>
        <v>2</v>
      </c>
      <c r="P1159">
        <f t="shared" si="77"/>
        <v>50.33</v>
      </c>
      <c r="Q1159" s="11" t="s">
        <v>8334</v>
      </c>
      <c r="R1159" t="s">
        <v>8335</v>
      </c>
      <c r="S1159" s="16">
        <f t="shared" si="78"/>
        <v>41918.628240740742</v>
      </c>
      <c r="T1159" s="16">
        <f t="shared" si="79"/>
        <v>41978.669907407413</v>
      </c>
    </row>
    <row r="1160" spans="1:20" ht="4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6"/>
        <v>0</v>
      </c>
      <c r="P1160">
        <f t="shared" si="77"/>
        <v>11.67</v>
      </c>
      <c r="Q1160" s="11" t="s">
        <v>8334</v>
      </c>
      <c r="R1160" t="s">
        <v>8335</v>
      </c>
      <c r="S1160" s="16">
        <f t="shared" si="78"/>
        <v>41952.09175925926</v>
      </c>
      <c r="T1160" s="16">
        <f t="shared" si="79"/>
        <v>41982.09175925926</v>
      </c>
    </row>
    <row r="1161" spans="1:20" ht="4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6"/>
        <v>0</v>
      </c>
      <c r="P1161">
        <f t="shared" si="77"/>
        <v>0</v>
      </c>
      <c r="Q1161" s="11" t="s">
        <v>8334</v>
      </c>
      <c r="R1161" t="s">
        <v>8335</v>
      </c>
      <c r="S1161" s="16">
        <f t="shared" si="78"/>
        <v>42154.726446759261</v>
      </c>
      <c r="T1161" s="16">
        <f t="shared" si="79"/>
        <v>42185.65625</v>
      </c>
    </row>
    <row r="1162" spans="1:20" ht="4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6"/>
        <v>4</v>
      </c>
      <c r="P1162">
        <f t="shared" si="77"/>
        <v>60.79</v>
      </c>
      <c r="Q1162" s="11" t="s">
        <v>8334</v>
      </c>
      <c r="R1162" t="s">
        <v>8335</v>
      </c>
      <c r="S1162" s="16">
        <f t="shared" si="78"/>
        <v>42061.154930555553</v>
      </c>
      <c r="T1162" s="16">
        <f t="shared" si="79"/>
        <v>42091.113263888896</v>
      </c>
    </row>
    <row r="1163" spans="1:20" ht="4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6"/>
        <v>0</v>
      </c>
      <c r="P1163">
        <f t="shared" si="77"/>
        <v>0</v>
      </c>
      <c r="Q1163" s="11" t="s">
        <v>8334</v>
      </c>
      <c r="R1163" t="s">
        <v>8335</v>
      </c>
      <c r="S1163" s="16">
        <f t="shared" si="78"/>
        <v>42122.629502314812</v>
      </c>
      <c r="T1163" s="16">
        <f t="shared" si="79"/>
        <v>42143.629502314812</v>
      </c>
    </row>
    <row r="1164" spans="1:20" ht="42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6"/>
        <v>0</v>
      </c>
      <c r="P1164">
        <f t="shared" si="77"/>
        <v>17.5</v>
      </c>
      <c r="Q1164" s="11" t="s">
        <v>8334</v>
      </c>
      <c r="R1164" t="s">
        <v>8335</v>
      </c>
      <c r="S1164" s="16">
        <f t="shared" si="78"/>
        <v>41876.683611111112</v>
      </c>
      <c r="T1164" s="16">
        <f t="shared" si="79"/>
        <v>41907.683611111112</v>
      </c>
    </row>
    <row r="1165" spans="1:20" ht="4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6"/>
        <v>0</v>
      </c>
      <c r="P1165">
        <f t="shared" si="77"/>
        <v>0</v>
      </c>
      <c r="Q1165" s="11" t="s">
        <v>8334</v>
      </c>
      <c r="R1165" t="s">
        <v>8335</v>
      </c>
      <c r="S1165" s="16">
        <f t="shared" si="78"/>
        <v>41830.723611111112</v>
      </c>
      <c r="T1165" s="16">
        <f t="shared" si="79"/>
        <v>41860.723611111112</v>
      </c>
    </row>
    <row r="1166" spans="1:20" ht="5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6"/>
        <v>0</v>
      </c>
      <c r="P1166">
        <f t="shared" si="77"/>
        <v>0</v>
      </c>
      <c r="Q1166" s="11" t="s">
        <v>8334</v>
      </c>
      <c r="R1166" t="s">
        <v>8335</v>
      </c>
      <c r="S1166" s="16">
        <f t="shared" si="78"/>
        <v>42509.724328703705</v>
      </c>
      <c r="T1166" s="16">
        <f t="shared" si="79"/>
        <v>42539.724328703705</v>
      </c>
    </row>
    <row r="1167" spans="1:20" ht="4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ref="O1167:O1230" si="80">ROUND(E1167/D1167*100,0)</f>
        <v>21</v>
      </c>
      <c r="P1167">
        <f t="shared" ref="P1167:P1230" si="81">IFERROR(ROUND(E1167/L1167,2),0)</f>
        <v>82.82</v>
      </c>
      <c r="Q1167" s="11" t="s">
        <v>8334</v>
      </c>
      <c r="R1167" t="s">
        <v>8335</v>
      </c>
      <c r="S1167" s="16">
        <f t="shared" ref="S1167:S1230" si="82">(((J1167/60)/60/24)+DATE(1970,1,1))</f>
        <v>41792.214467592588</v>
      </c>
      <c r="T1167" s="16">
        <f t="shared" ref="T1167:T1230" si="83">(((I1167/60)/60)/24)+DATE(1970,1,1)</f>
        <v>41826.214467592588</v>
      </c>
    </row>
    <row r="1168" spans="1:20" ht="4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80"/>
        <v>19</v>
      </c>
      <c r="P1168">
        <f t="shared" si="81"/>
        <v>358.88</v>
      </c>
      <c r="Q1168" s="11" t="s">
        <v>8334</v>
      </c>
      <c r="R1168" t="s">
        <v>8335</v>
      </c>
      <c r="S1168" s="16">
        <f t="shared" si="82"/>
        <v>42150.485439814816</v>
      </c>
      <c r="T1168" s="16">
        <f t="shared" si="83"/>
        <v>42181.166666666672</v>
      </c>
    </row>
    <row r="1169" spans="1:20" ht="4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80"/>
        <v>2</v>
      </c>
      <c r="P1169">
        <f t="shared" si="81"/>
        <v>61.19</v>
      </c>
      <c r="Q1169" s="11" t="s">
        <v>8334</v>
      </c>
      <c r="R1169" t="s">
        <v>8335</v>
      </c>
      <c r="S1169" s="16">
        <f t="shared" si="82"/>
        <v>41863.734895833331</v>
      </c>
      <c r="T1169" s="16">
        <f t="shared" si="83"/>
        <v>41894.734895833331</v>
      </c>
    </row>
    <row r="1170" spans="1:20" ht="4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80"/>
        <v>6</v>
      </c>
      <c r="P1170">
        <f t="shared" si="81"/>
        <v>340</v>
      </c>
      <c r="Q1170" s="11" t="s">
        <v>8334</v>
      </c>
      <c r="R1170" t="s">
        <v>8335</v>
      </c>
      <c r="S1170" s="16">
        <f t="shared" si="82"/>
        <v>42605.053993055553</v>
      </c>
      <c r="T1170" s="16">
        <f t="shared" si="83"/>
        <v>42635.053993055553</v>
      </c>
    </row>
    <row r="1171" spans="1:20" ht="4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80"/>
        <v>0</v>
      </c>
      <c r="P1171">
        <f t="shared" si="81"/>
        <v>5.67</v>
      </c>
      <c r="Q1171" s="11" t="s">
        <v>8334</v>
      </c>
      <c r="R1171" t="s">
        <v>8335</v>
      </c>
      <c r="S1171" s="16">
        <f t="shared" si="82"/>
        <v>42027.353738425925</v>
      </c>
      <c r="T1171" s="16">
        <f t="shared" si="83"/>
        <v>42057.353738425925</v>
      </c>
    </row>
    <row r="1172" spans="1:20" ht="4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80"/>
        <v>0</v>
      </c>
      <c r="P1172">
        <f t="shared" si="81"/>
        <v>50</v>
      </c>
      <c r="Q1172" s="11" t="s">
        <v>8334</v>
      </c>
      <c r="R1172" t="s">
        <v>8335</v>
      </c>
      <c r="S1172" s="16">
        <f t="shared" si="82"/>
        <v>42124.893182870372</v>
      </c>
      <c r="T1172" s="16">
        <f t="shared" si="83"/>
        <v>42154.893182870372</v>
      </c>
    </row>
    <row r="1173" spans="1:20" ht="28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80"/>
        <v>0</v>
      </c>
      <c r="P1173">
        <f t="shared" si="81"/>
        <v>25</v>
      </c>
      <c r="Q1173" s="11" t="s">
        <v>8334</v>
      </c>
      <c r="R1173" t="s">
        <v>8335</v>
      </c>
      <c r="S1173" s="16">
        <f t="shared" si="82"/>
        <v>41938.804710648146</v>
      </c>
      <c r="T1173" s="16">
        <f t="shared" si="83"/>
        <v>41956.846377314811</v>
      </c>
    </row>
    <row r="1174" spans="1:20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80"/>
        <v>0</v>
      </c>
      <c r="P1174">
        <f t="shared" si="81"/>
        <v>0</v>
      </c>
      <c r="Q1174" s="11" t="s">
        <v>8334</v>
      </c>
      <c r="R1174" t="s">
        <v>8335</v>
      </c>
      <c r="S1174" s="16">
        <f t="shared" si="82"/>
        <v>41841.682314814818</v>
      </c>
      <c r="T1174" s="16">
        <f t="shared" si="83"/>
        <v>41871.682314814818</v>
      </c>
    </row>
    <row r="1175" spans="1:20" ht="4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80"/>
        <v>0</v>
      </c>
      <c r="P1175">
        <f t="shared" si="81"/>
        <v>30</v>
      </c>
      <c r="Q1175" s="11" t="s">
        <v>8334</v>
      </c>
      <c r="R1175" t="s">
        <v>8335</v>
      </c>
      <c r="S1175" s="16">
        <f t="shared" si="82"/>
        <v>42184.185844907406</v>
      </c>
      <c r="T1175" s="16">
        <f t="shared" si="83"/>
        <v>42219.185844907406</v>
      </c>
    </row>
    <row r="1176" spans="1:20" ht="4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80"/>
        <v>6</v>
      </c>
      <c r="P1176">
        <f t="shared" si="81"/>
        <v>46.63</v>
      </c>
      <c r="Q1176" s="11" t="s">
        <v>8334</v>
      </c>
      <c r="R1176" t="s">
        <v>8335</v>
      </c>
      <c r="S1176" s="16">
        <f t="shared" si="82"/>
        <v>42468.84174768519</v>
      </c>
      <c r="T1176" s="16">
        <f t="shared" si="83"/>
        <v>42498.84174768519</v>
      </c>
    </row>
    <row r="1177" spans="1:20" ht="4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80"/>
        <v>3</v>
      </c>
      <c r="P1177">
        <f t="shared" si="81"/>
        <v>65</v>
      </c>
      <c r="Q1177" s="11" t="s">
        <v>8334</v>
      </c>
      <c r="R1177" t="s">
        <v>8335</v>
      </c>
      <c r="S1177" s="16">
        <f t="shared" si="82"/>
        <v>42170.728460648148</v>
      </c>
      <c r="T1177" s="16">
        <f t="shared" si="83"/>
        <v>42200.728460648148</v>
      </c>
    </row>
    <row r="1178" spans="1:20" ht="5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80"/>
        <v>0</v>
      </c>
      <c r="P1178">
        <f t="shared" si="81"/>
        <v>10</v>
      </c>
      <c r="Q1178" s="11" t="s">
        <v>8334</v>
      </c>
      <c r="R1178" t="s">
        <v>8335</v>
      </c>
      <c r="S1178" s="16">
        <f t="shared" si="82"/>
        <v>42746.019652777773</v>
      </c>
      <c r="T1178" s="16">
        <f t="shared" si="83"/>
        <v>42800.541666666672</v>
      </c>
    </row>
    <row r="1179" spans="1:20" ht="4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80"/>
        <v>0</v>
      </c>
      <c r="P1179">
        <f t="shared" si="81"/>
        <v>0</v>
      </c>
      <c r="Q1179" s="11" t="s">
        <v>8334</v>
      </c>
      <c r="R1179" t="s">
        <v>8335</v>
      </c>
      <c r="S1179" s="16">
        <f t="shared" si="82"/>
        <v>41897.660833333335</v>
      </c>
      <c r="T1179" s="16">
        <f t="shared" si="83"/>
        <v>41927.660833333335</v>
      </c>
    </row>
    <row r="1180" spans="1:20" ht="4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80"/>
        <v>0</v>
      </c>
      <c r="P1180">
        <f t="shared" si="81"/>
        <v>5</v>
      </c>
      <c r="Q1180" s="11" t="s">
        <v>8334</v>
      </c>
      <c r="R1180" t="s">
        <v>8335</v>
      </c>
      <c r="S1180" s="16">
        <f t="shared" si="82"/>
        <v>41837.905694444446</v>
      </c>
      <c r="T1180" s="16">
        <f t="shared" si="83"/>
        <v>41867.905694444446</v>
      </c>
    </row>
    <row r="1181" spans="1:20" ht="4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80"/>
        <v>5</v>
      </c>
      <c r="P1181">
        <f t="shared" si="81"/>
        <v>640</v>
      </c>
      <c r="Q1181" s="11" t="s">
        <v>8334</v>
      </c>
      <c r="R1181" t="s">
        <v>8335</v>
      </c>
      <c r="S1181" s="16">
        <f t="shared" si="82"/>
        <v>42275.720219907409</v>
      </c>
      <c r="T1181" s="16">
        <f t="shared" si="83"/>
        <v>42305.720219907409</v>
      </c>
    </row>
    <row r="1182" spans="1:20" ht="28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80"/>
        <v>12</v>
      </c>
      <c r="P1182">
        <f t="shared" si="81"/>
        <v>69.12</v>
      </c>
      <c r="Q1182" s="11" t="s">
        <v>8334</v>
      </c>
      <c r="R1182" t="s">
        <v>8335</v>
      </c>
      <c r="S1182" s="16">
        <f t="shared" si="82"/>
        <v>41781.806875000002</v>
      </c>
      <c r="T1182" s="16">
        <f t="shared" si="83"/>
        <v>41818.806875000002</v>
      </c>
    </row>
    <row r="1183" spans="1:20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80"/>
        <v>0</v>
      </c>
      <c r="P1183">
        <f t="shared" si="81"/>
        <v>1.33</v>
      </c>
      <c r="Q1183" s="11" t="s">
        <v>8334</v>
      </c>
      <c r="R1183" t="s">
        <v>8335</v>
      </c>
      <c r="S1183" s="16">
        <f t="shared" si="82"/>
        <v>42034.339363425926</v>
      </c>
      <c r="T1183" s="16">
        <f t="shared" si="83"/>
        <v>42064.339363425926</v>
      </c>
    </row>
    <row r="1184" spans="1:20" ht="42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80"/>
        <v>4</v>
      </c>
      <c r="P1184">
        <f t="shared" si="81"/>
        <v>10.5</v>
      </c>
      <c r="Q1184" s="11" t="s">
        <v>8334</v>
      </c>
      <c r="R1184" t="s">
        <v>8335</v>
      </c>
      <c r="S1184" s="16">
        <f t="shared" si="82"/>
        <v>42728.827407407407</v>
      </c>
      <c r="T1184" s="16">
        <f t="shared" si="83"/>
        <v>42747.695833333331</v>
      </c>
    </row>
    <row r="1185" spans="1:20" ht="4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80"/>
        <v>4</v>
      </c>
      <c r="P1185">
        <f t="shared" si="81"/>
        <v>33.33</v>
      </c>
      <c r="Q1185" s="11" t="s">
        <v>8334</v>
      </c>
      <c r="R1185" t="s">
        <v>8335</v>
      </c>
      <c r="S1185" s="16">
        <f t="shared" si="82"/>
        <v>42656.86137731481</v>
      </c>
      <c r="T1185" s="16">
        <f t="shared" si="83"/>
        <v>42676.165972222225</v>
      </c>
    </row>
    <row r="1186" spans="1:20" ht="4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80"/>
        <v>105</v>
      </c>
      <c r="P1186">
        <f t="shared" si="81"/>
        <v>61.56</v>
      </c>
      <c r="Q1186" s="11" t="s">
        <v>8336</v>
      </c>
      <c r="R1186" t="s">
        <v>8337</v>
      </c>
      <c r="S1186" s="16">
        <f t="shared" si="82"/>
        <v>42741.599664351852</v>
      </c>
      <c r="T1186" s="16">
        <f t="shared" si="83"/>
        <v>42772.599664351852</v>
      </c>
    </row>
    <row r="1187" spans="1:20" ht="42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80"/>
        <v>105</v>
      </c>
      <c r="P1187">
        <f t="shared" si="81"/>
        <v>118.74</v>
      </c>
      <c r="Q1187" s="11" t="s">
        <v>8336</v>
      </c>
      <c r="R1187" t="s">
        <v>8337</v>
      </c>
      <c r="S1187" s="16">
        <f t="shared" si="82"/>
        <v>42130.865150462967</v>
      </c>
      <c r="T1187" s="16">
        <f t="shared" si="83"/>
        <v>42163.166666666672</v>
      </c>
    </row>
    <row r="1188" spans="1:20" ht="4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80"/>
        <v>107</v>
      </c>
      <c r="P1188">
        <f t="shared" si="81"/>
        <v>65.08</v>
      </c>
      <c r="Q1188" s="11" t="s">
        <v>8336</v>
      </c>
      <c r="R1188" t="s">
        <v>8337</v>
      </c>
      <c r="S1188" s="16">
        <f t="shared" si="82"/>
        <v>42123.86336805555</v>
      </c>
      <c r="T1188" s="16">
        <f t="shared" si="83"/>
        <v>42156.945833333331</v>
      </c>
    </row>
    <row r="1189" spans="1:20" ht="4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80"/>
        <v>104</v>
      </c>
      <c r="P1189">
        <f t="shared" si="81"/>
        <v>130.16</v>
      </c>
      <c r="Q1189" s="11" t="s">
        <v>8336</v>
      </c>
      <c r="R1189" t="s">
        <v>8337</v>
      </c>
      <c r="S1189" s="16">
        <f t="shared" si="82"/>
        <v>42109.894942129627</v>
      </c>
      <c r="T1189" s="16">
        <f t="shared" si="83"/>
        <v>42141.75</v>
      </c>
    </row>
    <row r="1190" spans="1:20" ht="4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80"/>
        <v>161</v>
      </c>
      <c r="P1190">
        <f t="shared" si="81"/>
        <v>37.78</v>
      </c>
      <c r="Q1190" s="11" t="s">
        <v>8336</v>
      </c>
      <c r="R1190" t="s">
        <v>8337</v>
      </c>
      <c r="S1190" s="16">
        <f t="shared" si="82"/>
        <v>42711.700694444444</v>
      </c>
      <c r="T1190" s="16">
        <f t="shared" si="83"/>
        <v>42732.700694444444</v>
      </c>
    </row>
    <row r="1191" spans="1:20" ht="4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80"/>
        <v>108</v>
      </c>
      <c r="P1191">
        <f t="shared" si="81"/>
        <v>112.79</v>
      </c>
      <c r="Q1191" s="11" t="s">
        <v>8336</v>
      </c>
      <c r="R1191" t="s">
        <v>8337</v>
      </c>
      <c r="S1191" s="16">
        <f t="shared" si="82"/>
        <v>42529.979108796295</v>
      </c>
      <c r="T1191" s="16">
        <f t="shared" si="83"/>
        <v>42550.979108796295</v>
      </c>
    </row>
    <row r="1192" spans="1:20" ht="2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80"/>
        <v>135</v>
      </c>
      <c r="P1192">
        <f t="shared" si="81"/>
        <v>51.92</v>
      </c>
      <c r="Q1192" s="11" t="s">
        <v>8336</v>
      </c>
      <c r="R1192" t="s">
        <v>8337</v>
      </c>
      <c r="S1192" s="16">
        <f t="shared" si="82"/>
        <v>41852.665798611109</v>
      </c>
      <c r="T1192" s="16">
        <f t="shared" si="83"/>
        <v>41882.665798611109</v>
      </c>
    </row>
    <row r="1193" spans="1:20" ht="4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80"/>
        <v>109</v>
      </c>
      <c r="P1193">
        <f t="shared" si="81"/>
        <v>89.24</v>
      </c>
      <c r="Q1193" s="11" t="s">
        <v>8336</v>
      </c>
      <c r="R1193" t="s">
        <v>8337</v>
      </c>
      <c r="S1193" s="16">
        <f t="shared" si="82"/>
        <v>42419.603703703702</v>
      </c>
      <c r="T1193" s="16">
        <f t="shared" si="83"/>
        <v>42449.562037037031</v>
      </c>
    </row>
    <row r="1194" spans="1:20" ht="2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80"/>
        <v>290</v>
      </c>
      <c r="P1194">
        <f t="shared" si="81"/>
        <v>19.329999999999998</v>
      </c>
      <c r="Q1194" s="11" t="s">
        <v>8336</v>
      </c>
      <c r="R1194" t="s">
        <v>8337</v>
      </c>
      <c r="S1194" s="16">
        <f t="shared" si="82"/>
        <v>42747.506689814814</v>
      </c>
      <c r="T1194" s="16">
        <f t="shared" si="83"/>
        <v>42777.506689814814</v>
      </c>
    </row>
    <row r="1195" spans="1:20" ht="42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80"/>
        <v>104</v>
      </c>
      <c r="P1195">
        <f t="shared" si="81"/>
        <v>79.97</v>
      </c>
      <c r="Q1195" s="11" t="s">
        <v>8336</v>
      </c>
      <c r="R1195" t="s">
        <v>8337</v>
      </c>
      <c r="S1195" s="16">
        <f t="shared" si="82"/>
        <v>42409.776076388895</v>
      </c>
      <c r="T1195" s="16">
        <f t="shared" si="83"/>
        <v>42469.734409722223</v>
      </c>
    </row>
    <row r="1196" spans="1:20" ht="4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80"/>
        <v>322</v>
      </c>
      <c r="P1196">
        <f t="shared" si="81"/>
        <v>56.41</v>
      </c>
      <c r="Q1196" s="11" t="s">
        <v>8336</v>
      </c>
      <c r="R1196" t="s">
        <v>8337</v>
      </c>
      <c r="S1196" s="16">
        <f t="shared" si="82"/>
        <v>42072.488182870366</v>
      </c>
      <c r="T1196" s="16">
        <f t="shared" si="83"/>
        <v>42102.488182870366</v>
      </c>
    </row>
    <row r="1197" spans="1:20" ht="5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80"/>
        <v>135</v>
      </c>
      <c r="P1197">
        <f t="shared" si="81"/>
        <v>79.41</v>
      </c>
      <c r="Q1197" s="11" t="s">
        <v>8336</v>
      </c>
      <c r="R1197" t="s">
        <v>8337</v>
      </c>
      <c r="S1197" s="16">
        <f t="shared" si="82"/>
        <v>42298.34783564815</v>
      </c>
      <c r="T1197" s="16">
        <f t="shared" si="83"/>
        <v>42358.375</v>
      </c>
    </row>
    <row r="1198" spans="1:20" ht="2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80"/>
        <v>270</v>
      </c>
      <c r="P1198">
        <f t="shared" si="81"/>
        <v>76.44</v>
      </c>
      <c r="Q1198" s="11" t="s">
        <v>8336</v>
      </c>
      <c r="R1198" t="s">
        <v>8337</v>
      </c>
      <c r="S1198" s="16">
        <f t="shared" si="82"/>
        <v>42326.818738425922</v>
      </c>
      <c r="T1198" s="16">
        <f t="shared" si="83"/>
        <v>42356.818738425922</v>
      </c>
    </row>
    <row r="1199" spans="1:20" ht="42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80"/>
        <v>253</v>
      </c>
      <c r="P1199">
        <f t="shared" si="81"/>
        <v>121</v>
      </c>
      <c r="Q1199" s="11" t="s">
        <v>8336</v>
      </c>
      <c r="R1199" t="s">
        <v>8337</v>
      </c>
      <c r="S1199" s="16">
        <f t="shared" si="82"/>
        <v>42503.66474537037</v>
      </c>
      <c r="T1199" s="16">
        <f t="shared" si="83"/>
        <v>42534.249305555553</v>
      </c>
    </row>
    <row r="1200" spans="1:20" ht="4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80"/>
        <v>261</v>
      </c>
      <c r="P1200">
        <f t="shared" si="81"/>
        <v>54.62</v>
      </c>
      <c r="Q1200" s="11" t="s">
        <v>8336</v>
      </c>
      <c r="R1200" t="s">
        <v>8337</v>
      </c>
      <c r="S1200" s="16">
        <f t="shared" si="82"/>
        <v>42333.619050925925</v>
      </c>
      <c r="T1200" s="16">
        <f t="shared" si="83"/>
        <v>42369.125</v>
      </c>
    </row>
    <row r="1201" spans="1:20" ht="4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80"/>
        <v>101</v>
      </c>
      <c r="P1201">
        <f t="shared" si="81"/>
        <v>299.22000000000003</v>
      </c>
      <c r="Q1201" s="11" t="s">
        <v>8336</v>
      </c>
      <c r="R1201" t="s">
        <v>8337</v>
      </c>
      <c r="S1201" s="16">
        <f t="shared" si="82"/>
        <v>42161.770833333328</v>
      </c>
      <c r="T1201" s="16">
        <f t="shared" si="83"/>
        <v>42193.770833333328</v>
      </c>
    </row>
    <row r="1202" spans="1:20" ht="4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80"/>
        <v>126</v>
      </c>
      <c r="P1202">
        <f t="shared" si="81"/>
        <v>58.53</v>
      </c>
      <c r="Q1202" s="11" t="s">
        <v>8336</v>
      </c>
      <c r="R1202" t="s">
        <v>8337</v>
      </c>
      <c r="S1202" s="16">
        <f t="shared" si="82"/>
        <v>42089.477500000001</v>
      </c>
      <c r="T1202" s="16">
        <f t="shared" si="83"/>
        <v>42110.477500000001</v>
      </c>
    </row>
    <row r="1203" spans="1:20" ht="4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80"/>
        <v>102</v>
      </c>
      <c r="P1203">
        <f t="shared" si="81"/>
        <v>55.37</v>
      </c>
      <c r="Q1203" s="11" t="s">
        <v>8336</v>
      </c>
      <c r="R1203" t="s">
        <v>8337</v>
      </c>
      <c r="S1203" s="16">
        <f t="shared" si="82"/>
        <v>42536.60701388889</v>
      </c>
      <c r="T1203" s="16">
        <f t="shared" si="83"/>
        <v>42566.60701388889</v>
      </c>
    </row>
    <row r="1204" spans="1:20" ht="4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80"/>
        <v>199</v>
      </c>
      <c r="P1204">
        <f t="shared" si="81"/>
        <v>183.8</v>
      </c>
      <c r="Q1204" s="11" t="s">
        <v>8336</v>
      </c>
      <c r="R1204" t="s">
        <v>8337</v>
      </c>
      <c r="S1204" s="16">
        <f t="shared" si="82"/>
        <v>42152.288819444439</v>
      </c>
      <c r="T1204" s="16">
        <f t="shared" si="83"/>
        <v>42182.288819444439</v>
      </c>
    </row>
    <row r="1205" spans="1:20" ht="4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80"/>
        <v>102</v>
      </c>
      <c r="P1205">
        <f t="shared" si="81"/>
        <v>165.35</v>
      </c>
      <c r="Q1205" s="11" t="s">
        <v>8336</v>
      </c>
      <c r="R1205" t="s">
        <v>8337</v>
      </c>
      <c r="S1205" s="16">
        <f t="shared" si="82"/>
        <v>42125.614895833336</v>
      </c>
      <c r="T1205" s="16">
        <f t="shared" si="83"/>
        <v>42155.614895833336</v>
      </c>
    </row>
    <row r="1206" spans="1:20" ht="4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80"/>
        <v>103</v>
      </c>
      <c r="P1206">
        <f t="shared" si="81"/>
        <v>234.79</v>
      </c>
      <c r="Q1206" s="11" t="s">
        <v>8336</v>
      </c>
      <c r="R1206" t="s">
        <v>8337</v>
      </c>
      <c r="S1206" s="16">
        <f t="shared" si="82"/>
        <v>42297.748067129629</v>
      </c>
      <c r="T1206" s="16">
        <f t="shared" si="83"/>
        <v>42342.208333333328</v>
      </c>
    </row>
    <row r="1207" spans="1:20" ht="4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80"/>
        <v>101</v>
      </c>
      <c r="P1207">
        <f t="shared" si="81"/>
        <v>211.48</v>
      </c>
      <c r="Q1207" s="11" t="s">
        <v>8336</v>
      </c>
      <c r="R1207" t="s">
        <v>8337</v>
      </c>
      <c r="S1207" s="16">
        <f t="shared" si="82"/>
        <v>42138.506377314814</v>
      </c>
      <c r="T1207" s="16">
        <f t="shared" si="83"/>
        <v>42168.506377314814</v>
      </c>
    </row>
    <row r="1208" spans="1:20" ht="4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80"/>
        <v>115</v>
      </c>
      <c r="P1208">
        <f t="shared" si="81"/>
        <v>32.340000000000003</v>
      </c>
      <c r="Q1208" s="11" t="s">
        <v>8336</v>
      </c>
      <c r="R1208" t="s">
        <v>8337</v>
      </c>
      <c r="S1208" s="16">
        <f t="shared" si="82"/>
        <v>42772.776076388895</v>
      </c>
      <c r="T1208" s="16">
        <f t="shared" si="83"/>
        <v>42805.561805555553</v>
      </c>
    </row>
    <row r="1209" spans="1:20" ht="2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80"/>
        <v>104</v>
      </c>
      <c r="P1209">
        <f t="shared" si="81"/>
        <v>123.38</v>
      </c>
      <c r="Q1209" s="11" t="s">
        <v>8336</v>
      </c>
      <c r="R1209" t="s">
        <v>8337</v>
      </c>
      <c r="S1209" s="16">
        <f t="shared" si="82"/>
        <v>42430.430243055554</v>
      </c>
      <c r="T1209" s="16">
        <f t="shared" si="83"/>
        <v>42460.416666666672</v>
      </c>
    </row>
    <row r="1210" spans="1:20" ht="4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80"/>
        <v>155</v>
      </c>
      <c r="P1210">
        <f t="shared" si="81"/>
        <v>207.07</v>
      </c>
      <c r="Q1210" s="11" t="s">
        <v>8336</v>
      </c>
      <c r="R1210" t="s">
        <v>8337</v>
      </c>
      <c r="S1210" s="16">
        <f t="shared" si="82"/>
        <v>42423.709074074075</v>
      </c>
      <c r="T1210" s="16">
        <f t="shared" si="83"/>
        <v>42453.667407407411</v>
      </c>
    </row>
    <row r="1211" spans="1:20" ht="4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80"/>
        <v>106</v>
      </c>
      <c r="P1211">
        <f t="shared" si="81"/>
        <v>138.26</v>
      </c>
      <c r="Q1211" s="11" t="s">
        <v>8336</v>
      </c>
      <c r="R1211" t="s">
        <v>8337</v>
      </c>
      <c r="S1211" s="16">
        <f t="shared" si="82"/>
        <v>42761.846122685187</v>
      </c>
      <c r="T1211" s="16">
        <f t="shared" si="83"/>
        <v>42791.846122685187</v>
      </c>
    </row>
    <row r="1212" spans="1:20" ht="2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80"/>
        <v>254</v>
      </c>
      <c r="P1212">
        <f t="shared" si="81"/>
        <v>493.82</v>
      </c>
      <c r="Q1212" s="11" t="s">
        <v>8336</v>
      </c>
      <c r="R1212" t="s">
        <v>8337</v>
      </c>
      <c r="S1212" s="16">
        <f t="shared" si="82"/>
        <v>42132.941805555558</v>
      </c>
      <c r="T1212" s="16">
        <f t="shared" si="83"/>
        <v>42155.875</v>
      </c>
    </row>
    <row r="1213" spans="1:20" ht="4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80"/>
        <v>101</v>
      </c>
      <c r="P1213">
        <f t="shared" si="81"/>
        <v>168.5</v>
      </c>
      <c r="Q1213" s="11" t="s">
        <v>8336</v>
      </c>
      <c r="R1213" t="s">
        <v>8337</v>
      </c>
      <c r="S1213" s="16">
        <f t="shared" si="82"/>
        <v>42515.866446759261</v>
      </c>
      <c r="T1213" s="16">
        <f t="shared" si="83"/>
        <v>42530.866446759261</v>
      </c>
    </row>
    <row r="1214" spans="1:20" ht="42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80"/>
        <v>129</v>
      </c>
      <c r="P1214">
        <f t="shared" si="81"/>
        <v>38.869999999999997</v>
      </c>
      <c r="Q1214" s="11" t="s">
        <v>8336</v>
      </c>
      <c r="R1214" t="s">
        <v>8337</v>
      </c>
      <c r="S1214" s="16">
        <f t="shared" si="82"/>
        <v>42318.950173611112</v>
      </c>
      <c r="T1214" s="16">
        <f t="shared" si="83"/>
        <v>42335.041666666672</v>
      </c>
    </row>
    <row r="1215" spans="1:20" ht="42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80"/>
        <v>102</v>
      </c>
      <c r="P1215">
        <f t="shared" si="81"/>
        <v>61.53</v>
      </c>
      <c r="Q1215" s="11" t="s">
        <v>8336</v>
      </c>
      <c r="R1215" t="s">
        <v>8337</v>
      </c>
      <c r="S1215" s="16">
        <f t="shared" si="82"/>
        <v>42731.755787037036</v>
      </c>
      <c r="T1215" s="16">
        <f t="shared" si="83"/>
        <v>42766.755787037036</v>
      </c>
    </row>
    <row r="1216" spans="1:20" ht="4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80"/>
        <v>132</v>
      </c>
      <c r="P1216">
        <f t="shared" si="81"/>
        <v>105.44</v>
      </c>
      <c r="Q1216" s="11" t="s">
        <v>8336</v>
      </c>
      <c r="R1216" t="s">
        <v>8337</v>
      </c>
      <c r="S1216" s="16">
        <f t="shared" si="82"/>
        <v>42104.840335648143</v>
      </c>
      <c r="T1216" s="16">
        <f t="shared" si="83"/>
        <v>42164.840335648143</v>
      </c>
    </row>
    <row r="1217" spans="1:20" ht="4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80"/>
        <v>786</v>
      </c>
      <c r="P1217">
        <f t="shared" si="81"/>
        <v>71.59</v>
      </c>
      <c r="Q1217" s="11" t="s">
        <v>8336</v>
      </c>
      <c r="R1217" t="s">
        <v>8337</v>
      </c>
      <c r="S1217" s="16">
        <f t="shared" si="82"/>
        <v>41759.923101851848</v>
      </c>
      <c r="T1217" s="16">
        <f t="shared" si="83"/>
        <v>41789.923101851848</v>
      </c>
    </row>
    <row r="1218" spans="1:20" ht="2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80"/>
        <v>146</v>
      </c>
      <c r="P1218">
        <f t="shared" si="81"/>
        <v>91.88</v>
      </c>
      <c r="Q1218" s="11" t="s">
        <v>8336</v>
      </c>
      <c r="R1218" t="s">
        <v>8337</v>
      </c>
      <c r="S1218" s="16">
        <f t="shared" si="82"/>
        <v>42247.616400462968</v>
      </c>
      <c r="T1218" s="16">
        <f t="shared" si="83"/>
        <v>42279.960416666669</v>
      </c>
    </row>
    <row r="1219" spans="1:20" ht="4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si="80"/>
        <v>103</v>
      </c>
      <c r="P1219">
        <f t="shared" si="81"/>
        <v>148.57</v>
      </c>
      <c r="Q1219" s="11" t="s">
        <v>8336</v>
      </c>
      <c r="R1219" t="s">
        <v>8337</v>
      </c>
      <c r="S1219" s="16">
        <f t="shared" si="82"/>
        <v>42535.809490740736</v>
      </c>
      <c r="T1219" s="16">
        <f t="shared" si="83"/>
        <v>42565.809490740736</v>
      </c>
    </row>
    <row r="1220" spans="1:20" ht="4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80"/>
        <v>172</v>
      </c>
      <c r="P1220">
        <f t="shared" si="81"/>
        <v>174.21</v>
      </c>
      <c r="Q1220" s="11" t="s">
        <v>8336</v>
      </c>
      <c r="R1220" t="s">
        <v>8337</v>
      </c>
      <c r="S1220" s="16">
        <f t="shared" si="82"/>
        <v>42278.662037037036</v>
      </c>
      <c r="T1220" s="16">
        <f t="shared" si="83"/>
        <v>42309.125</v>
      </c>
    </row>
    <row r="1221" spans="1:20" ht="2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80"/>
        <v>159</v>
      </c>
      <c r="P1221">
        <f t="shared" si="81"/>
        <v>102.86</v>
      </c>
      <c r="Q1221" s="11" t="s">
        <v>8336</v>
      </c>
      <c r="R1221" t="s">
        <v>8337</v>
      </c>
      <c r="S1221" s="16">
        <f t="shared" si="82"/>
        <v>42633.461956018517</v>
      </c>
      <c r="T1221" s="16">
        <f t="shared" si="83"/>
        <v>42663.461956018517</v>
      </c>
    </row>
    <row r="1222" spans="1:20" ht="4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80"/>
        <v>104</v>
      </c>
      <c r="P1222">
        <f t="shared" si="81"/>
        <v>111.18</v>
      </c>
      <c r="Q1222" s="11" t="s">
        <v>8336</v>
      </c>
      <c r="R1222" t="s">
        <v>8337</v>
      </c>
      <c r="S1222" s="16">
        <f t="shared" si="82"/>
        <v>42211.628611111111</v>
      </c>
      <c r="T1222" s="16">
        <f t="shared" si="83"/>
        <v>42241.628611111111</v>
      </c>
    </row>
    <row r="1223" spans="1:20" ht="4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80"/>
        <v>111</v>
      </c>
      <c r="P1223">
        <f t="shared" si="81"/>
        <v>23.8</v>
      </c>
      <c r="Q1223" s="11" t="s">
        <v>8336</v>
      </c>
      <c r="R1223" t="s">
        <v>8337</v>
      </c>
      <c r="S1223" s="16">
        <f t="shared" si="82"/>
        <v>42680.47555555556</v>
      </c>
      <c r="T1223" s="16">
        <f t="shared" si="83"/>
        <v>42708</v>
      </c>
    </row>
    <row r="1224" spans="1:20" ht="2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80"/>
        <v>280</v>
      </c>
      <c r="P1224">
        <f t="shared" si="81"/>
        <v>81.27</v>
      </c>
      <c r="Q1224" s="11" t="s">
        <v>8336</v>
      </c>
      <c r="R1224" t="s">
        <v>8337</v>
      </c>
      <c r="S1224" s="16">
        <f t="shared" si="82"/>
        <v>42430.720451388886</v>
      </c>
      <c r="T1224" s="16">
        <f t="shared" si="83"/>
        <v>42461.166666666672</v>
      </c>
    </row>
    <row r="1225" spans="1:20" ht="28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80"/>
        <v>112</v>
      </c>
      <c r="P1225">
        <f t="shared" si="81"/>
        <v>116.21</v>
      </c>
      <c r="Q1225" s="11" t="s">
        <v>8336</v>
      </c>
      <c r="R1225" t="s">
        <v>8337</v>
      </c>
      <c r="S1225" s="16">
        <f t="shared" si="82"/>
        <v>42654.177187499998</v>
      </c>
      <c r="T1225" s="16">
        <f t="shared" si="83"/>
        <v>42684.218854166669</v>
      </c>
    </row>
    <row r="1226" spans="1:20" ht="2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80"/>
        <v>7</v>
      </c>
      <c r="P1226">
        <f t="shared" si="81"/>
        <v>58.89</v>
      </c>
      <c r="Q1226" s="11" t="s">
        <v>8323</v>
      </c>
      <c r="R1226" t="s">
        <v>8338</v>
      </c>
      <c r="S1226" s="16">
        <f t="shared" si="82"/>
        <v>41736.549791666665</v>
      </c>
      <c r="T1226" s="16">
        <f t="shared" si="83"/>
        <v>41796.549791666665</v>
      </c>
    </row>
    <row r="1227" spans="1:20" ht="4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80"/>
        <v>4</v>
      </c>
      <c r="P1227">
        <f t="shared" si="81"/>
        <v>44</v>
      </c>
      <c r="Q1227" s="11" t="s">
        <v>8323</v>
      </c>
      <c r="R1227" t="s">
        <v>8338</v>
      </c>
      <c r="S1227" s="16">
        <f t="shared" si="82"/>
        <v>41509.905995370369</v>
      </c>
      <c r="T1227" s="16">
        <f t="shared" si="83"/>
        <v>41569.905995370369</v>
      </c>
    </row>
    <row r="1228" spans="1:20" ht="4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80"/>
        <v>4</v>
      </c>
      <c r="P1228">
        <f t="shared" si="81"/>
        <v>48.43</v>
      </c>
      <c r="Q1228" s="11" t="s">
        <v>8323</v>
      </c>
      <c r="R1228" t="s">
        <v>8338</v>
      </c>
      <c r="S1228" s="16">
        <f t="shared" si="82"/>
        <v>41715.874780092592</v>
      </c>
      <c r="T1228" s="16">
        <f t="shared" si="83"/>
        <v>41750.041666666664</v>
      </c>
    </row>
    <row r="1229" spans="1:20" ht="4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80"/>
        <v>0</v>
      </c>
      <c r="P1229">
        <f t="shared" si="81"/>
        <v>0</v>
      </c>
      <c r="Q1229" s="11" t="s">
        <v>8323</v>
      </c>
      <c r="R1229" t="s">
        <v>8338</v>
      </c>
      <c r="S1229" s="16">
        <f t="shared" si="82"/>
        <v>41827.919166666667</v>
      </c>
      <c r="T1229" s="16">
        <f t="shared" si="83"/>
        <v>41858.291666666664</v>
      </c>
    </row>
    <row r="1230" spans="1:20" ht="4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80"/>
        <v>29</v>
      </c>
      <c r="P1230">
        <f t="shared" si="81"/>
        <v>61.04</v>
      </c>
      <c r="Q1230" s="11" t="s">
        <v>8323</v>
      </c>
      <c r="R1230" t="s">
        <v>8338</v>
      </c>
      <c r="S1230" s="16">
        <f t="shared" si="82"/>
        <v>40754.729259259257</v>
      </c>
      <c r="T1230" s="16">
        <f t="shared" si="83"/>
        <v>40814.729259259257</v>
      </c>
    </row>
    <row r="1231" spans="1:20" ht="42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ref="O1231:O1294" si="84">ROUND(E1231/D1231*100,0)</f>
        <v>1</v>
      </c>
      <c r="P1231">
        <f t="shared" ref="P1231:P1294" si="85">IFERROR(ROUND(E1231/L1231,2),0)</f>
        <v>25</v>
      </c>
      <c r="Q1231" s="11" t="s">
        <v>8323</v>
      </c>
      <c r="R1231" t="s">
        <v>8338</v>
      </c>
      <c r="S1231" s="16">
        <f t="shared" ref="S1231:S1294" si="86">(((J1231/60)/60/24)+DATE(1970,1,1))</f>
        <v>40985.459803240738</v>
      </c>
      <c r="T1231" s="16">
        <f t="shared" ref="T1231:T1294" si="87">(((I1231/60)/60)/24)+DATE(1970,1,1)</f>
        <v>41015.666666666664</v>
      </c>
    </row>
    <row r="1232" spans="1:20" ht="4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84"/>
        <v>0</v>
      </c>
      <c r="P1232">
        <f t="shared" si="85"/>
        <v>0</v>
      </c>
      <c r="Q1232" s="11" t="s">
        <v>8323</v>
      </c>
      <c r="R1232" t="s">
        <v>8338</v>
      </c>
      <c r="S1232" s="16">
        <f t="shared" si="86"/>
        <v>40568.972569444442</v>
      </c>
      <c r="T1232" s="16">
        <f t="shared" si="87"/>
        <v>40598.972569444442</v>
      </c>
    </row>
    <row r="1233" spans="1:20" ht="4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84"/>
        <v>0</v>
      </c>
      <c r="P1233">
        <f t="shared" si="85"/>
        <v>0</v>
      </c>
      <c r="Q1233" s="11" t="s">
        <v>8323</v>
      </c>
      <c r="R1233" t="s">
        <v>8338</v>
      </c>
      <c r="S1233" s="16">
        <f t="shared" si="86"/>
        <v>42193.941759259258</v>
      </c>
      <c r="T1233" s="16">
        <f t="shared" si="87"/>
        <v>42244.041666666672</v>
      </c>
    </row>
    <row r="1234" spans="1:20" ht="4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84"/>
        <v>1</v>
      </c>
      <c r="P1234">
        <f t="shared" si="85"/>
        <v>40</v>
      </c>
      <c r="Q1234" s="11" t="s">
        <v>8323</v>
      </c>
      <c r="R1234" t="s">
        <v>8338</v>
      </c>
      <c r="S1234" s="16">
        <f t="shared" si="86"/>
        <v>41506.848032407412</v>
      </c>
      <c r="T1234" s="16">
        <f t="shared" si="87"/>
        <v>41553.848032407412</v>
      </c>
    </row>
    <row r="1235" spans="1:20" ht="4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84"/>
        <v>12</v>
      </c>
      <c r="P1235">
        <f t="shared" si="85"/>
        <v>19.329999999999998</v>
      </c>
      <c r="Q1235" s="11" t="s">
        <v>8323</v>
      </c>
      <c r="R1235" t="s">
        <v>8338</v>
      </c>
      <c r="S1235" s="16">
        <f t="shared" si="86"/>
        <v>40939.948773148149</v>
      </c>
      <c r="T1235" s="16">
        <f t="shared" si="87"/>
        <v>40960.948773148149</v>
      </c>
    </row>
    <row r="1236" spans="1:20" ht="4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84"/>
        <v>0</v>
      </c>
      <c r="P1236">
        <f t="shared" si="85"/>
        <v>0</v>
      </c>
      <c r="Q1236" s="11" t="s">
        <v>8323</v>
      </c>
      <c r="R1236" t="s">
        <v>8338</v>
      </c>
      <c r="S1236" s="16">
        <f t="shared" si="86"/>
        <v>42007.788680555561</v>
      </c>
      <c r="T1236" s="16">
        <f t="shared" si="87"/>
        <v>42037.788680555561</v>
      </c>
    </row>
    <row r="1237" spans="1:20" ht="4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84"/>
        <v>3</v>
      </c>
      <c r="P1237">
        <f t="shared" si="85"/>
        <v>35</v>
      </c>
      <c r="Q1237" s="11" t="s">
        <v>8323</v>
      </c>
      <c r="R1237" t="s">
        <v>8338</v>
      </c>
      <c r="S1237" s="16">
        <f t="shared" si="86"/>
        <v>41583.135405092595</v>
      </c>
      <c r="T1237" s="16">
        <f t="shared" si="87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84"/>
        <v>0</v>
      </c>
      <c r="P1238">
        <f t="shared" si="85"/>
        <v>0</v>
      </c>
      <c r="Q1238" s="11" t="s">
        <v>8323</v>
      </c>
      <c r="R1238" t="s">
        <v>8338</v>
      </c>
      <c r="S1238" s="16">
        <f t="shared" si="86"/>
        <v>41110.680138888885</v>
      </c>
      <c r="T1238" s="16">
        <f t="shared" si="87"/>
        <v>41118.666666666664</v>
      </c>
    </row>
    <row r="1239" spans="1:20" ht="4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84"/>
        <v>0</v>
      </c>
      <c r="P1239">
        <f t="shared" si="85"/>
        <v>0</v>
      </c>
      <c r="Q1239" s="11" t="s">
        <v>8323</v>
      </c>
      <c r="R1239" t="s">
        <v>8338</v>
      </c>
      <c r="S1239" s="16">
        <f t="shared" si="86"/>
        <v>41125.283159722225</v>
      </c>
      <c r="T1239" s="16">
        <f t="shared" si="87"/>
        <v>41145.283159722225</v>
      </c>
    </row>
    <row r="1240" spans="1:20" ht="42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84"/>
        <v>18</v>
      </c>
      <c r="P1240">
        <f t="shared" si="85"/>
        <v>59.33</v>
      </c>
      <c r="Q1240" s="11" t="s">
        <v>8323</v>
      </c>
      <c r="R1240" t="s">
        <v>8338</v>
      </c>
      <c r="S1240" s="16">
        <f t="shared" si="86"/>
        <v>40731.61037037037</v>
      </c>
      <c r="T1240" s="16">
        <f t="shared" si="87"/>
        <v>40761.61037037037</v>
      </c>
    </row>
    <row r="1241" spans="1:20" ht="2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84"/>
        <v>0</v>
      </c>
      <c r="P1241">
        <f t="shared" si="85"/>
        <v>0</v>
      </c>
      <c r="Q1241" s="11" t="s">
        <v>8323</v>
      </c>
      <c r="R1241" t="s">
        <v>8338</v>
      </c>
      <c r="S1241" s="16">
        <f t="shared" si="86"/>
        <v>40883.962581018517</v>
      </c>
      <c r="T1241" s="16">
        <f t="shared" si="87"/>
        <v>40913.962581018517</v>
      </c>
    </row>
    <row r="1242" spans="1:20" ht="28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84"/>
        <v>3</v>
      </c>
      <c r="P1242">
        <f t="shared" si="85"/>
        <v>30.13</v>
      </c>
      <c r="Q1242" s="11" t="s">
        <v>8323</v>
      </c>
      <c r="R1242" t="s">
        <v>8338</v>
      </c>
      <c r="S1242" s="16">
        <f t="shared" si="86"/>
        <v>41409.040011574078</v>
      </c>
      <c r="T1242" s="16">
        <f t="shared" si="87"/>
        <v>41467.910416666666</v>
      </c>
    </row>
    <row r="1243" spans="1:20" ht="42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84"/>
        <v>51</v>
      </c>
      <c r="P1243">
        <f t="shared" si="85"/>
        <v>74.62</v>
      </c>
      <c r="Q1243" s="11" t="s">
        <v>8323</v>
      </c>
      <c r="R1243" t="s">
        <v>8338</v>
      </c>
      <c r="S1243" s="16">
        <f t="shared" si="86"/>
        <v>41923.837731481479</v>
      </c>
      <c r="T1243" s="16">
        <f t="shared" si="87"/>
        <v>41946.249305555553</v>
      </c>
    </row>
    <row r="1244" spans="1:20" ht="4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84"/>
        <v>1</v>
      </c>
      <c r="P1244">
        <f t="shared" si="85"/>
        <v>5</v>
      </c>
      <c r="Q1244" s="11" t="s">
        <v>8323</v>
      </c>
      <c r="R1244" t="s">
        <v>8338</v>
      </c>
      <c r="S1244" s="16">
        <f t="shared" si="86"/>
        <v>40782.165532407409</v>
      </c>
      <c r="T1244" s="16">
        <f t="shared" si="87"/>
        <v>40797.554166666669</v>
      </c>
    </row>
    <row r="1245" spans="1:20" ht="4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84"/>
        <v>14</v>
      </c>
      <c r="P1245">
        <f t="shared" si="85"/>
        <v>44.5</v>
      </c>
      <c r="Q1245" s="11" t="s">
        <v>8323</v>
      </c>
      <c r="R1245" t="s">
        <v>8338</v>
      </c>
      <c r="S1245" s="16">
        <f t="shared" si="86"/>
        <v>40671.879293981481</v>
      </c>
      <c r="T1245" s="16">
        <f t="shared" si="87"/>
        <v>40732.875</v>
      </c>
    </row>
    <row r="1246" spans="1:20" ht="4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84"/>
        <v>104</v>
      </c>
      <c r="P1246">
        <f t="shared" si="85"/>
        <v>46.13</v>
      </c>
      <c r="Q1246" s="11" t="s">
        <v>8323</v>
      </c>
      <c r="R1246" t="s">
        <v>8324</v>
      </c>
      <c r="S1246" s="16">
        <f t="shared" si="86"/>
        <v>41355.825497685182</v>
      </c>
      <c r="T1246" s="16">
        <f t="shared" si="87"/>
        <v>41386.875</v>
      </c>
    </row>
    <row r="1247" spans="1:20" ht="4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84"/>
        <v>120</v>
      </c>
      <c r="P1247">
        <f t="shared" si="85"/>
        <v>141.47</v>
      </c>
      <c r="Q1247" s="11" t="s">
        <v>8323</v>
      </c>
      <c r="R1247" t="s">
        <v>8324</v>
      </c>
      <c r="S1247" s="16">
        <f t="shared" si="86"/>
        <v>41774.599930555552</v>
      </c>
      <c r="T1247" s="16">
        <f t="shared" si="87"/>
        <v>41804.599930555552</v>
      </c>
    </row>
    <row r="1248" spans="1:20" ht="4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84"/>
        <v>117</v>
      </c>
      <c r="P1248">
        <f t="shared" si="85"/>
        <v>75.48</v>
      </c>
      <c r="Q1248" s="11" t="s">
        <v>8323</v>
      </c>
      <c r="R1248" t="s">
        <v>8324</v>
      </c>
      <c r="S1248" s="16">
        <f t="shared" si="86"/>
        <v>40838.043391203704</v>
      </c>
      <c r="T1248" s="16">
        <f t="shared" si="87"/>
        <v>40883.085057870368</v>
      </c>
    </row>
    <row r="1249" spans="1:20" ht="2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84"/>
        <v>122</v>
      </c>
      <c r="P1249">
        <f t="shared" si="85"/>
        <v>85.5</v>
      </c>
      <c r="Q1249" s="11" t="s">
        <v>8323</v>
      </c>
      <c r="R1249" t="s">
        <v>8324</v>
      </c>
      <c r="S1249" s="16">
        <f t="shared" si="86"/>
        <v>41370.292303240742</v>
      </c>
      <c r="T1249" s="16">
        <f t="shared" si="87"/>
        <v>41400.292303240742</v>
      </c>
    </row>
    <row r="1250" spans="1:20" ht="28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84"/>
        <v>152</v>
      </c>
      <c r="P1250">
        <f t="shared" si="85"/>
        <v>64.25</v>
      </c>
      <c r="Q1250" s="11" t="s">
        <v>8323</v>
      </c>
      <c r="R1250" t="s">
        <v>8324</v>
      </c>
      <c r="S1250" s="16">
        <f t="shared" si="86"/>
        <v>41767.656863425924</v>
      </c>
      <c r="T1250" s="16">
        <f t="shared" si="87"/>
        <v>41803.290972222225</v>
      </c>
    </row>
    <row r="1251" spans="1:20" ht="4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84"/>
        <v>104</v>
      </c>
      <c r="P1251">
        <f t="shared" si="85"/>
        <v>64.47</v>
      </c>
      <c r="Q1251" s="11" t="s">
        <v>8323</v>
      </c>
      <c r="R1251" t="s">
        <v>8324</v>
      </c>
      <c r="S1251" s="16">
        <f t="shared" si="86"/>
        <v>41067.74086805556</v>
      </c>
      <c r="T1251" s="16">
        <f t="shared" si="87"/>
        <v>41097.74086805556</v>
      </c>
    </row>
    <row r="1252" spans="1:20" ht="42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84"/>
        <v>200</v>
      </c>
      <c r="P1252">
        <f t="shared" si="85"/>
        <v>118.2</v>
      </c>
      <c r="Q1252" s="11" t="s">
        <v>8323</v>
      </c>
      <c r="R1252" t="s">
        <v>8324</v>
      </c>
      <c r="S1252" s="16">
        <f t="shared" si="86"/>
        <v>41843.64271990741</v>
      </c>
      <c r="T1252" s="16">
        <f t="shared" si="87"/>
        <v>41888.64271990741</v>
      </c>
    </row>
    <row r="1253" spans="1:20" ht="2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84"/>
        <v>102</v>
      </c>
      <c r="P1253">
        <f t="shared" si="85"/>
        <v>82.54</v>
      </c>
      <c r="Q1253" s="11" t="s">
        <v>8323</v>
      </c>
      <c r="R1253" t="s">
        <v>8324</v>
      </c>
      <c r="S1253" s="16">
        <f t="shared" si="86"/>
        <v>40751.814432870371</v>
      </c>
      <c r="T1253" s="16">
        <f t="shared" si="87"/>
        <v>40811.814432870371</v>
      </c>
    </row>
    <row r="1254" spans="1:20" ht="4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84"/>
        <v>138</v>
      </c>
      <c r="P1254">
        <f t="shared" si="85"/>
        <v>34.17</v>
      </c>
      <c r="Q1254" s="11" t="s">
        <v>8323</v>
      </c>
      <c r="R1254" t="s">
        <v>8324</v>
      </c>
      <c r="S1254" s="16">
        <f t="shared" si="86"/>
        <v>41543.988067129627</v>
      </c>
      <c r="T1254" s="16">
        <f t="shared" si="87"/>
        <v>41571.988067129627</v>
      </c>
    </row>
    <row r="1255" spans="1:20" ht="4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84"/>
        <v>303833</v>
      </c>
      <c r="P1255">
        <f t="shared" si="85"/>
        <v>42.73</v>
      </c>
      <c r="Q1255" s="11" t="s">
        <v>8323</v>
      </c>
      <c r="R1255" t="s">
        <v>8324</v>
      </c>
      <c r="S1255" s="16">
        <f t="shared" si="86"/>
        <v>41855.783645833333</v>
      </c>
      <c r="T1255" s="16">
        <f t="shared" si="87"/>
        <v>41885.783645833333</v>
      </c>
    </row>
    <row r="1256" spans="1:20" ht="4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84"/>
        <v>199</v>
      </c>
      <c r="P1256">
        <f t="shared" si="85"/>
        <v>94.49</v>
      </c>
      <c r="Q1256" s="11" t="s">
        <v>8323</v>
      </c>
      <c r="R1256" t="s">
        <v>8324</v>
      </c>
      <c r="S1256" s="16">
        <f t="shared" si="86"/>
        <v>40487.621365740742</v>
      </c>
      <c r="T1256" s="16">
        <f t="shared" si="87"/>
        <v>40544.207638888889</v>
      </c>
    </row>
    <row r="1257" spans="1:20" ht="4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84"/>
        <v>202</v>
      </c>
      <c r="P1257">
        <f t="shared" si="85"/>
        <v>55.7</v>
      </c>
      <c r="Q1257" s="11" t="s">
        <v>8323</v>
      </c>
      <c r="R1257" t="s">
        <v>8324</v>
      </c>
      <c r="S1257" s="16">
        <f t="shared" si="86"/>
        <v>41579.845509259263</v>
      </c>
      <c r="T1257" s="16">
        <f t="shared" si="87"/>
        <v>41609.887175925927</v>
      </c>
    </row>
    <row r="1258" spans="1:20" ht="4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84"/>
        <v>118</v>
      </c>
      <c r="P1258">
        <f t="shared" si="85"/>
        <v>98.03</v>
      </c>
      <c r="Q1258" s="11" t="s">
        <v>8323</v>
      </c>
      <c r="R1258" t="s">
        <v>8324</v>
      </c>
      <c r="S1258" s="16">
        <f t="shared" si="86"/>
        <v>40921.919340277782</v>
      </c>
      <c r="T1258" s="16">
        <f t="shared" si="87"/>
        <v>40951.919340277782</v>
      </c>
    </row>
    <row r="1259" spans="1:20" ht="4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84"/>
        <v>295</v>
      </c>
      <c r="P1259">
        <f t="shared" si="85"/>
        <v>92.1</v>
      </c>
      <c r="Q1259" s="11" t="s">
        <v>8323</v>
      </c>
      <c r="R1259" t="s">
        <v>8324</v>
      </c>
      <c r="S1259" s="16">
        <f t="shared" si="86"/>
        <v>40587.085532407407</v>
      </c>
      <c r="T1259" s="16">
        <f t="shared" si="87"/>
        <v>40636.043865740743</v>
      </c>
    </row>
    <row r="1260" spans="1:20" ht="4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84"/>
        <v>213</v>
      </c>
      <c r="P1260">
        <f t="shared" si="85"/>
        <v>38.18</v>
      </c>
      <c r="Q1260" s="11" t="s">
        <v>8323</v>
      </c>
      <c r="R1260" t="s">
        <v>8324</v>
      </c>
      <c r="S1260" s="16">
        <f t="shared" si="86"/>
        <v>41487.611250000002</v>
      </c>
      <c r="T1260" s="16">
        <f t="shared" si="87"/>
        <v>41517.611250000002</v>
      </c>
    </row>
    <row r="1261" spans="1:20" ht="28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84"/>
        <v>104</v>
      </c>
      <c r="P1261">
        <f t="shared" si="85"/>
        <v>27.15</v>
      </c>
      <c r="Q1261" s="11" t="s">
        <v>8323</v>
      </c>
      <c r="R1261" t="s">
        <v>8324</v>
      </c>
      <c r="S1261" s="16">
        <f t="shared" si="86"/>
        <v>41766.970648148148</v>
      </c>
      <c r="T1261" s="16">
        <f t="shared" si="87"/>
        <v>41799.165972222225</v>
      </c>
    </row>
    <row r="1262" spans="1:20" ht="4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84"/>
        <v>114</v>
      </c>
      <c r="P1262">
        <f t="shared" si="85"/>
        <v>50.69</v>
      </c>
      <c r="Q1262" s="11" t="s">
        <v>8323</v>
      </c>
      <c r="R1262" t="s">
        <v>8324</v>
      </c>
      <c r="S1262" s="16">
        <f t="shared" si="86"/>
        <v>41666.842824074076</v>
      </c>
      <c r="T1262" s="16">
        <f t="shared" si="87"/>
        <v>41696.842824074076</v>
      </c>
    </row>
    <row r="1263" spans="1:20" ht="28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84"/>
        <v>101</v>
      </c>
      <c r="P1263">
        <f t="shared" si="85"/>
        <v>38.94</v>
      </c>
      <c r="Q1263" s="11" t="s">
        <v>8323</v>
      </c>
      <c r="R1263" t="s">
        <v>8324</v>
      </c>
      <c r="S1263" s="16">
        <f t="shared" si="86"/>
        <v>41638.342905092592</v>
      </c>
      <c r="T1263" s="16">
        <f t="shared" si="87"/>
        <v>41668.342905092592</v>
      </c>
    </row>
    <row r="1264" spans="1:20" ht="4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84"/>
        <v>125</v>
      </c>
      <c r="P1264">
        <f t="shared" si="85"/>
        <v>77.64</v>
      </c>
      <c r="Q1264" s="11" t="s">
        <v>8323</v>
      </c>
      <c r="R1264" t="s">
        <v>8324</v>
      </c>
      <c r="S1264" s="16">
        <f t="shared" si="86"/>
        <v>41656.762638888889</v>
      </c>
      <c r="T1264" s="16">
        <f t="shared" si="87"/>
        <v>41686.762638888889</v>
      </c>
    </row>
    <row r="1265" spans="1:20" ht="2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84"/>
        <v>119</v>
      </c>
      <c r="P1265">
        <f t="shared" si="85"/>
        <v>43.54</v>
      </c>
      <c r="Q1265" s="11" t="s">
        <v>8323</v>
      </c>
      <c r="R1265" t="s">
        <v>8324</v>
      </c>
      <c r="S1265" s="16">
        <f t="shared" si="86"/>
        <v>41692.084143518521</v>
      </c>
      <c r="T1265" s="16">
        <f t="shared" si="87"/>
        <v>41727.041666666664</v>
      </c>
    </row>
    <row r="1266" spans="1:20" ht="4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84"/>
        <v>166</v>
      </c>
      <c r="P1266">
        <f t="shared" si="85"/>
        <v>31.82</v>
      </c>
      <c r="Q1266" s="11" t="s">
        <v>8323</v>
      </c>
      <c r="R1266" t="s">
        <v>8324</v>
      </c>
      <c r="S1266" s="16">
        <f t="shared" si="86"/>
        <v>41547.662997685184</v>
      </c>
      <c r="T1266" s="16">
        <f t="shared" si="87"/>
        <v>41576.662997685184</v>
      </c>
    </row>
    <row r="1267" spans="1:20" ht="5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84"/>
        <v>119</v>
      </c>
      <c r="P1267">
        <f t="shared" si="85"/>
        <v>63.18</v>
      </c>
      <c r="Q1267" s="11" t="s">
        <v>8323</v>
      </c>
      <c r="R1267" t="s">
        <v>8324</v>
      </c>
      <c r="S1267" s="16">
        <f t="shared" si="86"/>
        <v>40465.655266203699</v>
      </c>
      <c r="T1267" s="16">
        <f t="shared" si="87"/>
        <v>40512.655266203699</v>
      </c>
    </row>
    <row r="1268" spans="1:20" ht="2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84"/>
        <v>100</v>
      </c>
      <c r="P1268">
        <f t="shared" si="85"/>
        <v>190.9</v>
      </c>
      <c r="Q1268" s="11" t="s">
        <v>8323</v>
      </c>
      <c r="R1268" t="s">
        <v>8324</v>
      </c>
      <c r="S1268" s="16">
        <f t="shared" si="86"/>
        <v>41620.87667824074</v>
      </c>
      <c r="T1268" s="16">
        <f t="shared" si="87"/>
        <v>41650.87667824074</v>
      </c>
    </row>
    <row r="1269" spans="1:20" ht="4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84"/>
        <v>102</v>
      </c>
      <c r="P1269">
        <f t="shared" si="85"/>
        <v>140.86000000000001</v>
      </c>
      <c r="Q1269" s="11" t="s">
        <v>8323</v>
      </c>
      <c r="R1269" t="s">
        <v>8324</v>
      </c>
      <c r="S1269" s="16">
        <f t="shared" si="86"/>
        <v>41449.585162037038</v>
      </c>
      <c r="T1269" s="16">
        <f t="shared" si="87"/>
        <v>41479.585162037038</v>
      </c>
    </row>
    <row r="1270" spans="1:20" ht="2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84"/>
        <v>117</v>
      </c>
      <c r="P1270">
        <f t="shared" si="85"/>
        <v>76.92</v>
      </c>
      <c r="Q1270" s="11" t="s">
        <v>8323</v>
      </c>
      <c r="R1270" t="s">
        <v>8324</v>
      </c>
      <c r="S1270" s="16">
        <f t="shared" si="86"/>
        <v>41507.845451388886</v>
      </c>
      <c r="T1270" s="16">
        <f t="shared" si="87"/>
        <v>41537.845451388886</v>
      </c>
    </row>
    <row r="1271" spans="1:20" ht="4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84"/>
        <v>109</v>
      </c>
      <c r="P1271">
        <f t="shared" si="85"/>
        <v>99.16</v>
      </c>
      <c r="Q1271" s="11" t="s">
        <v>8323</v>
      </c>
      <c r="R1271" t="s">
        <v>8324</v>
      </c>
      <c r="S1271" s="16">
        <f t="shared" si="86"/>
        <v>42445.823055555549</v>
      </c>
      <c r="T1271" s="16">
        <f t="shared" si="87"/>
        <v>42476</v>
      </c>
    </row>
    <row r="1272" spans="1:20" ht="2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84"/>
        <v>115</v>
      </c>
      <c r="P1272">
        <f t="shared" si="85"/>
        <v>67.88</v>
      </c>
      <c r="Q1272" s="11" t="s">
        <v>8323</v>
      </c>
      <c r="R1272" t="s">
        <v>8324</v>
      </c>
      <c r="S1272" s="16">
        <f t="shared" si="86"/>
        <v>40933.856967592597</v>
      </c>
      <c r="T1272" s="16">
        <f t="shared" si="87"/>
        <v>40993.815300925926</v>
      </c>
    </row>
    <row r="1273" spans="1:20" ht="4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84"/>
        <v>102</v>
      </c>
      <c r="P1273">
        <f t="shared" si="85"/>
        <v>246.29</v>
      </c>
      <c r="Q1273" s="11" t="s">
        <v>8323</v>
      </c>
      <c r="R1273" t="s">
        <v>8324</v>
      </c>
      <c r="S1273" s="16">
        <f t="shared" si="86"/>
        <v>41561.683553240742</v>
      </c>
      <c r="T1273" s="16">
        <f t="shared" si="87"/>
        <v>41591.725219907406</v>
      </c>
    </row>
    <row r="1274" spans="1:20" ht="5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84"/>
        <v>106</v>
      </c>
      <c r="P1274">
        <f t="shared" si="85"/>
        <v>189.29</v>
      </c>
      <c r="Q1274" s="11" t="s">
        <v>8323</v>
      </c>
      <c r="R1274" t="s">
        <v>8324</v>
      </c>
      <c r="S1274" s="16">
        <f t="shared" si="86"/>
        <v>40274.745127314818</v>
      </c>
      <c r="T1274" s="16">
        <f t="shared" si="87"/>
        <v>40344.166666666664</v>
      </c>
    </row>
    <row r="1275" spans="1:20" ht="4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84"/>
        <v>104</v>
      </c>
      <c r="P1275">
        <f t="shared" si="85"/>
        <v>76.67</v>
      </c>
      <c r="Q1275" s="11" t="s">
        <v>8323</v>
      </c>
      <c r="R1275" t="s">
        <v>8324</v>
      </c>
      <c r="S1275" s="16">
        <f t="shared" si="86"/>
        <v>41852.730219907404</v>
      </c>
      <c r="T1275" s="16">
        <f t="shared" si="87"/>
        <v>41882.730219907404</v>
      </c>
    </row>
    <row r="1276" spans="1:20" ht="4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84"/>
        <v>155</v>
      </c>
      <c r="P1276">
        <f t="shared" si="85"/>
        <v>82.96</v>
      </c>
      <c r="Q1276" s="11" t="s">
        <v>8323</v>
      </c>
      <c r="R1276" t="s">
        <v>8324</v>
      </c>
      <c r="S1276" s="16">
        <f t="shared" si="86"/>
        <v>41116.690104166664</v>
      </c>
      <c r="T1276" s="16">
        <f t="shared" si="87"/>
        <v>41151.690104166664</v>
      </c>
    </row>
    <row r="1277" spans="1:20" ht="4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84"/>
        <v>162</v>
      </c>
      <c r="P1277">
        <f t="shared" si="85"/>
        <v>62.52</v>
      </c>
      <c r="Q1277" s="11" t="s">
        <v>8323</v>
      </c>
      <c r="R1277" t="s">
        <v>8324</v>
      </c>
      <c r="S1277" s="16">
        <f t="shared" si="86"/>
        <v>41458.867905092593</v>
      </c>
      <c r="T1277" s="16">
        <f t="shared" si="87"/>
        <v>41493.867905092593</v>
      </c>
    </row>
    <row r="1278" spans="1:20" ht="2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84"/>
        <v>104</v>
      </c>
      <c r="P1278">
        <f t="shared" si="85"/>
        <v>46.07</v>
      </c>
      <c r="Q1278" s="11" t="s">
        <v>8323</v>
      </c>
      <c r="R1278" t="s">
        <v>8324</v>
      </c>
      <c r="S1278" s="16">
        <f t="shared" si="86"/>
        <v>40007.704247685186</v>
      </c>
      <c r="T1278" s="16">
        <f t="shared" si="87"/>
        <v>40057.166666666664</v>
      </c>
    </row>
    <row r="1279" spans="1:20" ht="4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84"/>
        <v>106</v>
      </c>
      <c r="P1279">
        <f t="shared" si="85"/>
        <v>38.54</v>
      </c>
      <c r="Q1279" s="11" t="s">
        <v>8323</v>
      </c>
      <c r="R1279" t="s">
        <v>8324</v>
      </c>
      <c r="S1279" s="16">
        <f t="shared" si="86"/>
        <v>41121.561886574076</v>
      </c>
      <c r="T1279" s="16">
        <f t="shared" si="87"/>
        <v>41156.561886574076</v>
      </c>
    </row>
    <row r="1280" spans="1:20" ht="4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84"/>
        <v>155</v>
      </c>
      <c r="P1280">
        <f t="shared" si="85"/>
        <v>53.01</v>
      </c>
      <c r="Q1280" s="11" t="s">
        <v>8323</v>
      </c>
      <c r="R1280" t="s">
        <v>8324</v>
      </c>
      <c r="S1280" s="16">
        <f t="shared" si="86"/>
        <v>41786.555162037039</v>
      </c>
      <c r="T1280" s="16">
        <f t="shared" si="87"/>
        <v>41815.083333333336</v>
      </c>
    </row>
    <row r="1281" spans="1:20" ht="4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84"/>
        <v>111</v>
      </c>
      <c r="P1281">
        <f t="shared" si="85"/>
        <v>73.36</v>
      </c>
      <c r="Q1281" s="11" t="s">
        <v>8323</v>
      </c>
      <c r="R1281" t="s">
        <v>8324</v>
      </c>
      <c r="S1281" s="16">
        <f t="shared" si="86"/>
        <v>41682.099189814813</v>
      </c>
      <c r="T1281" s="16">
        <f t="shared" si="87"/>
        <v>41722.057523148149</v>
      </c>
    </row>
    <row r="1282" spans="1:20" ht="4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84"/>
        <v>111</v>
      </c>
      <c r="P1282">
        <f t="shared" si="85"/>
        <v>127.98</v>
      </c>
      <c r="Q1282" s="11" t="s">
        <v>8323</v>
      </c>
      <c r="R1282" t="s">
        <v>8324</v>
      </c>
      <c r="S1282" s="16">
        <f t="shared" si="86"/>
        <v>40513.757569444446</v>
      </c>
      <c r="T1282" s="16">
        <f t="shared" si="87"/>
        <v>40603.757569444446</v>
      </c>
    </row>
    <row r="1283" spans="1:20" ht="4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si="84"/>
        <v>111</v>
      </c>
      <c r="P1283">
        <f t="shared" si="85"/>
        <v>104.73</v>
      </c>
      <c r="Q1283" s="11" t="s">
        <v>8323</v>
      </c>
      <c r="R1283" t="s">
        <v>8324</v>
      </c>
      <c r="S1283" s="16">
        <f t="shared" si="86"/>
        <v>41463.743472222224</v>
      </c>
      <c r="T1283" s="16">
        <f t="shared" si="87"/>
        <v>41483.743472222224</v>
      </c>
    </row>
    <row r="1284" spans="1:20" ht="4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4"/>
        <v>124</v>
      </c>
      <c r="P1284">
        <f t="shared" si="85"/>
        <v>67.67</v>
      </c>
      <c r="Q1284" s="11" t="s">
        <v>8323</v>
      </c>
      <c r="R1284" t="s">
        <v>8324</v>
      </c>
      <c r="S1284" s="16">
        <f t="shared" si="86"/>
        <v>41586.475173611114</v>
      </c>
      <c r="T1284" s="16">
        <f t="shared" si="87"/>
        <v>41617.207638888889</v>
      </c>
    </row>
    <row r="1285" spans="1:20" ht="4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4"/>
        <v>211</v>
      </c>
      <c r="P1285">
        <f t="shared" si="85"/>
        <v>95.93</v>
      </c>
      <c r="Q1285" s="11" t="s">
        <v>8323</v>
      </c>
      <c r="R1285" t="s">
        <v>8324</v>
      </c>
      <c r="S1285" s="16">
        <f t="shared" si="86"/>
        <v>41320.717465277776</v>
      </c>
      <c r="T1285" s="16">
        <f t="shared" si="87"/>
        <v>41344.166666666664</v>
      </c>
    </row>
    <row r="1286" spans="1:20" ht="56" x14ac:dyDescent="0.3">
      <c r="A1286">
        <v>2857</v>
      </c>
      <c r="B1286" s="3" t="s">
        <v>2857</v>
      </c>
      <c r="C1286" s="3" t="s">
        <v>6967</v>
      </c>
      <c r="D1286" s="6">
        <v>38000</v>
      </c>
      <c r="E1286" s="8">
        <v>7500</v>
      </c>
      <c r="F1286" t="s">
        <v>8220</v>
      </c>
      <c r="G1286" t="s">
        <v>8237</v>
      </c>
      <c r="H1286" t="s">
        <v>8255</v>
      </c>
      <c r="I1286">
        <v>1487613600</v>
      </c>
      <c r="J1286">
        <v>1482444295</v>
      </c>
      <c r="K1286" t="b">
        <v>0</v>
      </c>
      <c r="L1286">
        <v>15</v>
      </c>
      <c r="M1286" t="b">
        <v>0</v>
      </c>
      <c r="N1286" t="s">
        <v>8269</v>
      </c>
      <c r="O1286" s="9">
        <f t="shared" si="84"/>
        <v>20</v>
      </c>
      <c r="P1286">
        <f t="shared" si="85"/>
        <v>500</v>
      </c>
      <c r="Q1286" s="11" t="s">
        <v>8315</v>
      </c>
      <c r="R1286" t="s">
        <v>8316</v>
      </c>
      <c r="S1286" s="16">
        <f t="shared" si="86"/>
        <v>42726.920081018514</v>
      </c>
      <c r="T1286" s="16">
        <f t="shared" si="87"/>
        <v>42786.75</v>
      </c>
    </row>
    <row r="1287" spans="1:20" ht="42" x14ac:dyDescent="0.3">
      <c r="A1287">
        <v>2848</v>
      </c>
      <c r="B1287" s="3" t="s">
        <v>2848</v>
      </c>
      <c r="C1287" s="3" t="s">
        <v>6958</v>
      </c>
      <c r="D1287" s="6">
        <v>35000</v>
      </c>
      <c r="E1287" s="8">
        <v>70</v>
      </c>
      <c r="F1287" t="s">
        <v>8220</v>
      </c>
      <c r="G1287" t="s">
        <v>8223</v>
      </c>
      <c r="H1287" t="s">
        <v>8245</v>
      </c>
      <c r="I1287">
        <v>1432913659</v>
      </c>
      <c r="J1287">
        <v>1430321659</v>
      </c>
      <c r="K1287" t="b">
        <v>0</v>
      </c>
      <c r="L1287">
        <v>3</v>
      </c>
      <c r="M1287" t="b">
        <v>0</v>
      </c>
      <c r="N1287" t="s">
        <v>8269</v>
      </c>
      <c r="O1287" s="9">
        <f t="shared" si="84"/>
        <v>0</v>
      </c>
      <c r="P1287">
        <f t="shared" si="85"/>
        <v>23.33</v>
      </c>
      <c r="Q1287" s="11" t="s">
        <v>8315</v>
      </c>
      <c r="R1287" t="s">
        <v>8316</v>
      </c>
      <c r="S1287" s="16">
        <f t="shared" si="86"/>
        <v>42123.648831018523</v>
      </c>
      <c r="T1287" s="16">
        <f t="shared" si="87"/>
        <v>42153.648831018523</v>
      </c>
    </row>
    <row r="1288" spans="1:20" ht="28" x14ac:dyDescent="0.3">
      <c r="A1288">
        <v>3648</v>
      </c>
      <c r="B1288" s="3" t="s">
        <v>3646</v>
      </c>
      <c r="C1288" s="3" t="s">
        <v>7758</v>
      </c>
      <c r="D1288" s="6">
        <v>40000</v>
      </c>
      <c r="E1288" s="8">
        <v>40153</v>
      </c>
      <c r="F1288" t="s">
        <v>8218</v>
      </c>
      <c r="G1288" t="s">
        <v>8223</v>
      </c>
      <c r="H1288" t="s">
        <v>8245</v>
      </c>
      <c r="I1288">
        <v>1412492445</v>
      </c>
      <c r="J1288">
        <v>1409900445</v>
      </c>
      <c r="K1288" t="b">
        <v>0</v>
      </c>
      <c r="L1288">
        <v>73</v>
      </c>
      <c r="M1288" t="b">
        <v>1</v>
      </c>
      <c r="N1288" t="s">
        <v>8269</v>
      </c>
      <c r="O1288" s="9">
        <f t="shared" si="84"/>
        <v>100</v>
      </c>
      <c r="P1288">
        <f t="shared" si="85"/>
        <v>550.04</v>
      </c>
      <c r="Q1288" s="11" t="s">
        <v>8315</v>
      </c>
      <c r="R1288" t="s">
        <v>8316</v>
      </c>
      <c r="S1288" s="16">
        <f t="shared" si="86"/>
        <v>41887.292187500003</v>
      </c>
      <c r="T1288" s="16">
        <f t="shared" si="87"/>
        <v>41917.292187500003</v>
      </c>
    </row>
    <row r="1289" spans="1:20" ht="42" x14ac:dyDescent="0.3">
      <c r="A1289">
        <v>3547</v>
      </c>
      <c r="B1289" s="3" t="s">
        <v>3546</v>
      </c>
      <c r="C1289" s="3" t="s">
        <v>7657</v>
      </c>
      <c r="D1289" s="6">
        <v>35000</v>
      </c>
      <c r="E1289" s="8">
        <v>40043.25</v>
      </c>
      <c r="F1289" t="s">
        <v>8218</v>
      </c>
      <c r="G1289" t="s">
        <v>8223</v>
      </c>
      <c r="H1289" t="s">
        <v>8245</v>
      </c>
      <c r="I1289">
        <v>1463198340</v>
      </c>
      <c r="J1289">
        <v>1461117201</v>
      </c>
      <c r="K1289" t="b">
        <v>0</v>
      </c>
      <c r="L1289">
        <v>336</v>
      </c>
      <c r="M1289" t="b">
        <v>1</v>
      </c>
      <c r="N1289" t="s">
        <v>8269</v>
      </c>
      <c r="O1289" s="9">
        <f t="shared" si="84"/>
        <v>114</v>
      </c>
      <c r="P1289">
        <f t="shared" si="85"/>
        <v>119.18</v>
      </c>
      <c r="Q1289" s="11" t="s">
        <v>8315</v>
      </c>
      <c r="R1289" t="s">
        <v>8316</v>
      </c>
      <c r="S1289" s="16">
        <f t="shared" si="86"/>
        <v>42480.078715277778</v>
      </c>
      <c r="T1289" s="16">
        <f t="shared" si="87"/>
        <v>42504.165972222225</v>
      </c>
    </row>
    <row r="1290" spans="1:20" ht="28" x14ac:dyDescent="0.3">
      <c r="A1290">
        <v>3237</v>
      </c>
      <c r="B1290" s="3" t="s">
        <v>3237</v>
      </c>
      <c r="C1290" s="3" t="s">
        <v>7347</v>
      </c>
      <c r="D1290" s="6">
        <v>35000</v>
      </c>
      <c r="E1290" s="8">
        <v>35275.64</v>
      </c>
      <c r="F1290" t="s">
        <v>8218</v>
      </c>
      <c r="G1290" t="s">
        <v>8223</v>
      </c>
      <c r="H1290" t="s">
        <v>8245</v>
      </c>
      <c r="I1290">
        <v>1443499140</v>
      </c>
      <c r="J1290">
        <v>1441452184</v>
      </c>
      <c r="K1290" t="b">
        <v>1</v>
      </c>
      <c r="L1290">
        <v>269</v>
      </c>
      <c r="M1290" t="b">
        <v>1</v>
      </c>
      <c r="N1290" t="s">
        <v>8269</v>
      </c>
      <c r="O1290" s="9">
        <f t="shared" si="84"/>
        <v>101</v>
      </c>
      <c r="P1290">
        <f t="shared" si="85"/>
        <v>131.13999999999999</v>
      </c>
      <c r="Q1290" s="11" t="s">
        <v>8315</v>
      </c>
      <c r="R1290" t="s">
        <v>8316</v>
      </c>
      <c r="S1290" s="16">
        <f t="shared" si="86"/>
        <v>42252.474351851852</v>
      </c>
      <c r="T1290" s="16">
        <f t="shared" si="87"/>
        <v>42276.165972222225</v>
      </c>
    </row>
    <row r="1291" spans="1:20" ht="56" x14ac:dyDescent="0.3">
      <c r="A1291">
        <v>3215</v>
      </c>
      <c r="B1291" s="3" t="s">
        <v>3215</v>
      </c>
      <c r="C1291" s="3" t="s">
        <v>7325</v>
      </c>
      <c r="D1291" s="6">
        <v>35000</v>
      </c>
      <c r="E1291" s="8">
        <v>35123</v>
      </c>
      <c r="F1291" t="s">
        <v>8218</v>
      </c>
      <c r="G1291" t="s">
        <v>8223</v>
      </c>
      <c r="H1291" t="s">
        <v>8245</v>
      </c>
      <c r="I1291">
        <v>1441857540</v>
      </c>
      <c r="J1291">
        <v>1438617471</v>
      </c>
      <c r="K1291" t="b">
        <v>1</v>
      </c>
      <c r="L1291">
        <v>134</v>
      </c>
      <c r="M1291" t="b">
        <v>1</v>
      </c>
      <c r="N1291" t="s">
        <v>8269</v>
      </c>
      <c r="O1291" s="9">
        <f t="shared" si="84"/>
        <v>100</v>
      </c>
      <c r="P1291">
        <f t="shared" si="85"/>
        <v>262.11</v>
      </c>
      <c r="Q1291" s="11" t="s">
        <v>8315</v>
      </c>
      <c r="R1291" t="s">
        <v>8316</v>
      </c>
      <c r="S1291" s="16">
        <f t="shared" si="86"/>
        <v>42219.665173611109</v>
      </c>
      <c r="T1291" s="16">
        <f t="shared" si="87"/>
        <v>42257.165972222225</v>
      </c>
    </row>
    <row r="1292" spans="1:20" ht="42" x14ac:dyDescent="0.3">
      <c r="A1292">
        <v>4105</v>
      </c>
      <c r="B1292" s="3" t="s">
        <v>4101</v>
      </c>
      <c r="C1292" s="3" t="s">
        <v>8208</v>
      </c>
      <c r="D1292" s="6">
        <v>33000</v>
      </c>
      <c r="E1292" s="8">
        <v>2300</v>
      </c>
      <c r="F1292" t="s">
        <v>8220</v>
      </c>
      <c r="G1292" t="s">
        <v>8237</v>
      </c>
      <c r="H1292" t="s">
        <v>8255</v>
      </c>
      <c r="I1292">
        <v>1482711309</v>
      </c>
      <c r="J1292">
        <v>1479860109</v>
      </c>
      <c r="K1292" t="b">
        <v>0</v>
      </c>
      <c r="L1292">
        <v>6</v>
      </c>
      <c r="M1292" t="b">
        <v>0</v>
      </c>
      <c r="N1292" t="s">
        <v>8269</v>
      </c>
      <c r="O1292" s="9">
        <f t="shared" si="84"/>
        <v>7</v>
      </c>
      <c r="P1292">
        <f t="shared" si="85"/>
        <v>383.33</v>
      </c>
      <c r="Q1292" s="11" t="s">
        <v>8315</v>
      </c>
      <c r="R1292" t="s">
        <v>8316</v>
      </c>
      <c r="S1292" s="16">
        <f t="shared" si="86"/>
        <v>42697.010520833333</v>
      </c>
      <c r="T1292" s="16">
        <f t="shared" si="87"/>
        <v>42730.010520833333</v>
      </c>
    </row>
    <row r="1293" spans="1:20" ht="42" x14ac:dyDescent="0.3">
      <c r="A1293">
        <v>3282</v>
      </c>
      <c r="B1293" s="3" t="s">
        <v>3282</v>
      </c>
      <c r="C1293" s="3" t="s">
        <v>7392</v>
      </c>
      <c r="D1293" s="6">
        <v>31000</v>
      </c>
      <c r="E1293" s="8">
        <v>31820.5</v>
      </c>
      <c r="F1293" t="s">
        <v>8218</v>
      </c>
      <c r="G1293" t="s">
        <v>8223</v>
      </c>
      <c r="H1293" t="s">
        <v>8245</v>
      </c>
      <c r="I1293">
        <v>1461904788</v>
      </c>
      <c r="J1293">
        <v>1458103188</v>
      </c>
      <c r="K1293" t="b">
        <v>0</v>
      </c>
      <c r="L1293">
        <v>237</v>
      </c>
      <c r="M1293" t="b">
        <v>1</v>
      </c>
      <c r="N1293" t="s">
        <v>8269</v>
      </c>
      <c r="O1293" s="9">
        <f t="shared" si="84"/>
        <v>103</v>
      </c>
      <c r="P1293">
        <f t="shared" si="85"/>
        <v>134.26</v>
      </c>
      <c r="Q1293" s="11" t="s">
        <v>8315</v>
      </c>
      <c r="R1293" t="s">
        <v>8316</v>
      </c>
      <c r="S1293" s="16">
        <f t="shared" si="86"/>
        <v>42445.19430555556</v>
      </c>
      <c r="T1293" s="16">
        <f t="shared" si="87"/>
        <v>42489.19430555556</v>
      </c>
    </row>
    <row r="1294" spans="1:20" ht="42" x14ac:dyDescent="0.3">
      <c r="A1294">
        <v>2888</v>
      </c>
      <c r="B1294" s="3" t="s">
        <v>2888</v>
      </c>
      <c r="C1294" s="3" t="s">
        <v>6998</v>
      </c>
      <c r="D1294" s="6">
        <v>30000</v>
      </c>
      <c r="E1294" s="8">
        <v>0</v>
      </c>
      <c r="F1294" t="s">
        <v>8220</v>
      </c>
      <c r="G1294" t="s">
        <v>8223</v>
      </c>
      <c r="H1294" t="s">
        <v>8245</v>
      </c>
      <c r="I1294">
        <v>1413608340</v>
      </c>
      <c r="J1294">
        <v>1412945440</v>
      </c>
      <c r="K1294" t="b">
        <v>0</v>
      </c>
      <c r="L1294">
        <v>0</v>
      </c>
      <c r="M1294" t="b">
        <v>0</v>
      </c>
      <c r="N1294" t="s">
        <v>8269</v>
      </c>
      <c r="O1294" s="9">
        <f t="shared" si="84"/>
        <v>0</v>
      </c>
      <c r="P1294">
        <f t="shared" si="85"/>
        <v>0</v>
      </c>
      <c r="Q1294" s="11" t="s">
        <v>8315</v>
      </c>
      <c r="R1294" t="s">
        <v>8316</v>
      </c>
      <c r="S1294" s="16">
        <f t="shared" si="86"/>
        <v>41922.535185185188</v>
      </c>
      <c r="T1294" s="16">
        <f t="shared" si="87"/>
        <v>41930.207638888889</v>
      </c>
    </row>
    <row r="1295" spans="1:20" ht="42" x14ac:dyDescent="0.3">
      <c r="A1295">
        <v>2910</v>
      </c>
      <c r="B1295" s="3" t="s">
        <v>2910</v>
      </c>
      <c r="C1295" s="3" t="s">
        <v>7020</v>
      </c>
      <c r="D1295" s="6">
        <v>30000</v>
      </c>
      <c r="E1295" s="8">
        <v>1</v>
      </c>
      <c r="F1295" t="s">
        <v>8220</v>
      </c>
      <c r="G1295" t="s">
        <v>8224</v>
      </c>
      <c r="H1295" t="s">
        <v>8246</v>
      </c>
      <c r="I1295">
        <v>1434139887</v>
      </c>
      <c r="J1295">
        <v>1428955887</v>
      </c>
      <c r="K1295" t="b">
        <v>0</v>
      </c>
      <c r="L1295">
        <v>1</v>
      </c>
      <c r="M1295" t="b">
        <v>0</v>
      </c>
      <c r="N1295" t="s">
        <v>8269</v>
      </c>
      <c r="O1295" s="9">
        <f t="shared" ref="O1295:O1358" si="88">ROUND(E1295/D1295*100,0)</f>
        <v>0</v>
      </c>
      <c r="P1295">
        <f t="shared" ref="P1295:P1358" si="89">IFERROR(ROUND(E1295/L1295,2),0)</f>
        <v>1</v>
      </c>
      <c r="Q1295" s="11" t="s">
        <v>8315</v>
      </c>
      <c r="R1295" t="s">
        <v>8316</v>
      </c>
      <c r="S1295" s="16">
        <f t="shared" ref="S1295:S1358" si="90">(((J1295/60)/60/24)+DATE(1970,1,1))</f>
        <v>42107.841284722221</v>
      </c>
      <c r="T1295" s="16">
        <f t="shared" ref="T1295:T1358" si="91">(((I1295/60)/60)/24)+DATE(1970,1,1)</f>
        <v>42167.841284722221</v>
      </c>
    </row>
    <row r="1296" spans="1:20" ht="42" x14ac:dyDescent="0.3">
      <c r="A1296">
        <v>3425</v>
      </c>
      <c r="B1296" s="3" t="s">
        <v>3424</v>
      </c>
      <c r="C1296" s="3" t="s">
        <v>7535</v>
      </c>
      <c r="D1296" s="6">
        <v>30000</v>
      </c>
      <c r="E1296" s="8">
        <v>30891.1</v>
      </c>
      <c r="F1296" t="s">
        <v>8218</v>
      </c>
      <c r="G1296" t="s">
        <v>8223</v>
      </c>
      <c r="H1296" t="s">
        <v>8245</v>
      </c>
      <c r="I1296">
        <v>1412434136</v>
      </c>
      <c r="J1296">
        <v>1409669336</v>
      </c>
      <c r="K1296" t="b">
        <v>0</v>
      </c>
      <c r="L1296">
        <v>104</v>
      </c>
      <c r="M1296" t="b">
        <v>1</v>
      </c>
      <c r="N1296" t="s">
        <v>8269</v>
      </c>
      <c r="O1296" s="9">
        <f t="shared" si="88"/>
        <v>103</v>
      </c>
      <c r="P1296">
        <f t="shared" si="89"/>
        <v>297.02999999999997</v>
      </c>
      <c r="Q1296" s="11" t="s">
        <v>8315</v>
      </c>
      <c r="R1296" t="s">
        <v>8316</v>
      </c>
      <c r="S1296" s="16">
        <f t="shared" si="90"/>
        <v>41884.617314814815</v>
      </c>
      <c r="T1296" s="16">
        <f t="shared" si="91"/>
        <v>41916.617314814815</v>
      </c>
    </row>
    <row r="1297" spans="1:20" ht="42" x14ac:dyDescent="0.3">
      <c r="A1297">
        <v>3224</v>
      </c>
      <c r="B1297" s="3" t="s">
        <v>3224</v>
      </c>
      <c r="C1297" s="3" t="s">
        <v>7334</v>
      </c>
      <c r="D1297" s="6">
        <v>30000</v>
      </c>
      <c r="E1297" s="8">
        <v>30610</v>
      </c>
      <c r="F1297" t="s">
        <v>8218</v>
      </c>
      <c r="G1297" t="s">
        <v>8223</v>
      </c>
      <c r="H1297" t="s">
        <v>8245</v>
      </c>
      <c r="I1297">
        <v>1484024400</v>
      </c>
      <c r="J1297">
        <v>1479932713</v>
      </c>
      <c r="K1297" t="b">
        <v>1</v>
      </c>
      <c r="L1297">
        <v>216</v>
      </c>
      <c r="M1297" t="b">
        <v>1</v>
      </c>
      <c r="N1297" t="s">
        <v>8269</v>
      </c>
      <c r="O1297" s="9">
        <f t="shared" si="88"/>
        <v>102</v>
      </c>
      <c r="P1297">
        <f t="shared" si="89"/>
        <v>141.71</v>
      </c>
      <c r="Q1297" s="11" t="s">
        <v>8315</v>
      </c>
      <c r="R1297" t="s">
        <v>8316</v>
      </c>
      <c r="S1297" s="16">
        <f t="shared" si="90"/>
        <v>42697.850844907407</v>
      </c>
      <c r="T1297" s="16">
        <f t="shared" si="91"/>
        <v>42745.208333333328</v>
      </c>
    </row>
    <row r="1298" spans="1:20" ht="42" x14ac:dyDescent="0.3">
      <c r="A1298">
        <v>3849</v>
      </c>
      <c r="B1298" s="3" t="s">
        <v>3846</v>
      </c>
      <c r="C1298" s="3" t="s">
        <v>7958</v>
      </c>
      <c r="D1298" s="6">
        <v>30000</v>
      </c>
      <c r="E1298" s="8">
        <v>2113</v>
      </c>
      <c r="F1298" t="s">
        <v>8220</v>
      </c>
      <c r="G1298" t="s">
        <v>8235</v>
      </c>
      <c r="H1298" t="s">
        <v>8248</v>
      </c>
      <c r="I1298">
        <v>1434047084</v>
      </c>
      <c r="J1298">
        <v>1431455084</v>
      </c>
      <c r="K1298" t="b">
        <v>1</v>
      </c>
      <c r="L1298">
        <v>28</v>
      </c>
      <c r="M1298" t="b">
        <v>0</v>
      </c>
      <c r="N1298" t="s">
        <v>8269</v>
      </c>
      <c r="O1298" s="9">
        <f t="shared" si="88"/>
        <v>7</v>
      </c>
      <c r="P1298">
        <f t="shared" si="89"/>
        <v>75.459999999999994</v>
      </c>
      <c r="Q1298" s="11" t="s">
        <v>8315</v>
      </c>
      <c r="R1298" t="s">
        <v>8316</v>
      </c>
      <c r="S1298" s="16">
        <f t="shared" si="90"/>
        <v>42136.767175925925</v>
      </c>
      <c r="T1298" s="16">
        <f t="shared" si="91"/>
        <v>42166.767175925925</v>
      </c>
    </row>
    <row r="1299" spans="1:20" ht="42" x14ac:dyDescent="0.3">
      <c r="A1299">
        <v>3948</v>
      </c>
      <c r="B1299" s="3" t="s">
        <v>3945</v>
      </c>
      <c r="C1299" s="3" t="s">
        <v>8056</v>
      </c>
      <c r="D1299" s="6">
        <v>30000</v>
      </c>
      <c r="E1299" s="8">
        <v>0</v>
      </c>
      <c r="F1299" t="s">
        <v>8220</v>
      </c>
      <c r="G1299" t="s">
        <v>8225</v>
      </c>
      <c r="H1299" t="s">
        <v>8247</v>
      </c>
      <c r="I1299">
        <v>1410076123</v>
      </c>
      <c r="J1299">
        <v>1404892123</v>
      </c>
      <c r="K1299" t="b">
        <v>0</v>
      </c>
      <c r="L1299">
        <v>0</v>
      </c>
      <c r="M1299" t="b">
        <v>0</v>
      </c>
      <c r="N1299" t="s">
        <v>8269</v>
      </c>
      <c r="O1299" s="9">
        <f t="shared" si="88"/>
        <v>0</v>
      </c>
      <c r="P1299">
        <f t="shared" si="89"/>
        <v>0</v>
      </c>
      <c r="Q1299" s="11" t="s">
        <v>8315</v>
      </c>
      <c r="R1299" t="s">
        <v>8316</v>
      </c>
      <c r="S1299" s="16">
        <f t="shared" si="90"/>
        <v>41829.325497685182</v>
      </c>
      <c r="T1299" s="16">
        <f t="shared" si="91"/>
        <v>41889.325497685182</v>
      </c>
    </row>
    <row r="1300" spans="1:20" ht="28" x14ac:dyDescent="0.3">
      <c r="A1300">
        <v>3981</v>
      </c>
      <c r="B1300" s="3" t="s">
        <v>3358</v>
      </c>
      <c r="C1300" s="3" t="s">
        <v>7469</v>
      </c>
      <c r="D1300" s="6">
        <v>30000</v>
      </c>
      <c r="E1300" s="8">
        <v>1225</v>
      </c>
      <c r="F1300" t="s">
        <v>8220</v>
      </c>
      <c r="G1300" t="s">
        <v>8223</v>
      </c>
      <c r="H1300" t="s">
        <v>8245</v>
      </c>
      <c r="I1300">
        <v>1468729149</v>
      </c>
      <c r="J1300">
        <v>1463545149</v>
      </c>
      <c r="K1300" t="b">
        <v>0</v>
      </c>
      <c r="L1300">
        <v>7</v>
      </c>
      <c r="M1300" t="b">
        <v>0</v>
      </c>
      <c r="N1300" t="s">
        <v>8269</v>
      </c>
      <c r="O1300" s="9">
        <f t="shared" si="88"/>
        <v>4</v>
      </c>
      <c r="P1300">
        <f t="shared" si="89"/>
        <v>175</v>
      </c>
      <c r="Q1300" s="11" t="s">
        <v>8315</v>
      </c>
      <c r="R1300" t="s">
        <v>8316</v>
      </c>
      <c r="S1300" s="16">
        <f t="shared" si="90"/>
        <v>42508.179965277777</v>
      </c>
      <c r="T1300" s="16">
        <f t="shared" si="91"/>
        <v>42568.179965277777</v>
      </c>
    </row>
    <row r="1301" spans="1:20" ht="42" x14ac:dyDescent="0.3">
      <c r="A1301">
        <v>4006</v>
      </c>
      <c r="B1301" s="3" t="s">
        <v>4002</v>
      </c>
      <c r="C1301" s="3" t="s">
        <v>8111</v>
      </c>
      <c r="D1301" s="6">
        <v>30000</v>
      </c>
      <c r="E1301" s="8">
        <v>2</v>
      </c>
      <c r="F1301" t="s">
        <v>8220</v>
      </c>
      <c r="G1301" t="s">
        <v>8223</v>
      </c>
      <c r="H1301" t="s">
        <v>8245</v>
      </c>
      <c r="I1301">
        <v>1455647587</v>
      </c>
      <c r="J1301">
        <v>1453487587</v>
      </c>
      <c r="K1301" t="b">
        <v>0</v>
      </c>
      <c r="L1301">
        <v>1</v>
      </c>
      <c r="M1301" t="b">
        <v>0</v>
      </c>
      <c r="N1301" t="s">
        <v>8269</v>
      </c>
      <c r="O1301" s="9">
        <f t="shared" si="88"/>
        <v>0</v>
      </c>
      <c r="P1301">
        <f t="shared" si="89"/>
        <v>2</v>
      </c>
      <c r="Q1301" s="11" t="s">
        <v>8315</v>
      </c>
      <c r="R1301" t="s">
        <v>8316</v>
      </c>
      <c r="S1301" s="16">
        <f t="shared" si="90"/>
        <v>42391.772997685184</v>
      </c>
      <c r="T1301" s="16">
        <f t="shared" si="91"/>
        <v>42416.772997685184</v>
      </c>
    </row>
    <row r="1302" spans="1:20" ht="28" x14ac:dyDescent="0.3">
      <c r="A1302">
        <v>4095</v>
      </c>
      <c r="B1302" s="3" t="s">
        <v>4091</v>
      </c>
      <c r="C1302" s="3" t="s">
        <v>8198</v>
      </c>
      <c r="D1302" s="6">
        <v>30000</v>
      </c>
      <c r="E1302" s="8">
        <v>800</v>
      </c>
      <c r="F1302" t="s">
        <v>8220</v>
      </c>
      <c r="G1302" t="s">
        <v>8237</v>
      </c>
      <c r="H1302" t="s">
        <v>8255</v>
      </c>
      <c r="I1302">
        <v>1482108350</v>
      </c>
      <c r="J1302">
        <v>1479516350</v>
      </c>
      <c r="K1302" t="b">
        <v>0</v>
      </c>
      <c r="L1302">
        <v>1</v>
      </c>
      <c r="M1302" t="b">
        <v>0</v>
      </c>
      <c r="N1302" t="s">
        <v>8269</v>
      </c>
      <c r="O1302" s="9">
        <f t="shared" si="88"/>
        <v>3</v>
      </c>
      <c r="P1302">
        <f t="shared" si="89"/>
        <v>800</v>
      </c>
      <c r="Q1302" s="11" t="s">
        <v>8315</v>
      </c>
      <c r="R1302" t="s">
        <v>8316</v>
      </c>
      <c r="S1302" s="16">
        <f t="shared" si="90"/>
        <v>42693.031828703708</v>
      </c>
      <c r="T1302" s="16">
        <f t="shared" si="91"/>
        <v>42723.031828703708</v>
      </c>
    </row>
    <row r="1303" spans="1:20" ht="42" x14ac:dyDescent="0.3">
      <c r="A1303">
        <v>3957</v>
      </c>
      <c r="B1303" s="3" t="s">
        <v>3954</v>
      </c>
      <c r="C1303" s="3" t="s">
        <v>8064</v>
      </c>
      <c r="D1303" s="6">
        <v>28000</v>
      </c>
      <c r="E1303" s="8">
        <v>7</v>
      </c>
      <c r="F1303" t="s">
        <v>8220</v>
      </c>
      <c r="G1303" t="s">
        <v>8223</v>
      </c>
      <c r="H1303" t="s">
        <v>8245</v>
      </c>
      <c r="I1303">
        <v>1468020354</v>
      </c>
      <c r="J1303">
        <v>1464045954</v>
      </c>
      <c r="K1303" t="b">
        <v>0</v>
      </c>
      <c r="L1303">
        <v>1</v>
      </c>
      <c r="M1303" t="b">
        <v>0</v>
      </c>
      <c r="N1303" t="s">
        <v>8269</v>
      </c>
      <c r="O1303" s="9">
        <f t="shared" si="88"/>
        <v>0</v>
      </c>
      <c r="P1303">
        <f t="shared" si="89"/>
        <v>7</v>
      </c>
      <c r="Q1303" s="11" t="s">
        <v>8315</v>
      </c>
      <c r="R1303" t="s">
        <v>8316</v>
      </c>
      <c r="S1303" s="16">
        <f t="shared" si="90"/>
        <v>42513.976319444439</v>
      </c>
      <c r="T1303" s="16">
        <f t="shared" si="91"/>
        <v>42559.976319444439</v>
      </c>
    </row>
    <row r="1304" spans="1:20" ht="42" x14ac:dyDescent="0.3">
      <c r="A1304">
        <v>3952</v>
      </c>
      <c r="B1304" s="3" t="s">
        <v>3949</v>
      </c>
      <c r="C1304" s="3" t="s">
        <v>8059</v>
      </c>
      <c r="D1304" s="6">
        <v>26000</v>
      </c>
      <c r="E1304" s="8">
        <v>25</v>
      </c>
      <c r="F1304" t="s">
        <v>8220</v>
      </c>
      <c r="G1304" t="s">
        <v>8223</v>
      </c>
      <c r="H1304" t="s">
        <v>8245</v>
      </c>
      <c r="I1304">
        <v>1445885890</v>
      </c>
      <c r="J1304">
        <v>1440701890</v>
      </c>
      <c r="K1304" t="b">
        <v>0</v>
      </c>
      <c r="L1304">
        <v>1</v>
      </c>
      <c r="M1304" t="b">
        <v>0</v>
      </c>
      <c r="N1304" t="s">
        <v>8269</v>
      </c>
      <c r="O1304" s="9">
        <f t="shared" si="88"/>
        <v>0</v>
      </c>
      <c r="P1304">
        <f t="shared" si="89"/>
        <v>25</v>
      </c>
      <c r="Q1304" s="11" t="s">
        <v>8315</v>
      </c>
      <c r="R1304" t="s">
        <v>8316</v>
      </c>
      <c r="S1304" s="16">
        <f t="shared" si="90"/>
        <v>42243.790393518517</v>
      </c>
      <c r="T1304" s="16">
        <f t="shared" si="91"/>
        <v>42303.790393518517</v>
      </c>
    </row>
    <row r="1305" spans="1:20" ht="28" x14ac:dyDescent="0.3">
      <c r="A1305">
        <v>2914</v>
      </c>
      <c r="B1305" s="3" t="s">
        <v>2914</v>
      </c>
      <c r="C1305" s="3" t="s">
        <v>7024</v>
      </c>
      <c r="D1305" s="6">
        <v>25000</v>
      </c>
      <c r="E1305" s="8">
        <v>1</v>
      </c>
      <c r="F1305" t="s">
        <v>8220</v>
      </c>
      <c r="G1305" t="s">
        <v>8224</v>
      </c>
      <c r="H1305" t="s">
        <v>8246</v>
      </c>
      <c r="I1305">
        <v>1426365994</v>
      </c>
      <c r="J1305">
        <v>1421185594</v>
      </c>
      <c r="K1305" t="b">
        <v>0</v>
      </c>
      <c r="L1305">
        <v>1</v>
      </c>
      <c r="M1305" t="b">
        <v>0</v>
      </c>
      <c r="N1305" t="s">
        <v>8269</v>
      </c>
      <c r="O1305" s="9">
        <f t="shared" si="88"/>
        <v>0</v>
      </c>
      <c r="P1305">
        <f t="shared" si="89"/>
        <v>1</v>
      </c>
      <c r="Q1305" s="11" t="s">
        <v>8315</v>
      </c>
      <c r="R1305" t="s">
        <v>8316</v>
      </c>
      <c r="S1305" s="16">
        <f t="shared" si="90"/>
        <v>42017.907337962963</v>
      </c>
      <c r="T1305" s="16">
        <f t="shared" si="91"/>
        <v>42077.865671296298</v>
      </c>
    </row>
    <row r="1306" spans="1:20" ht="4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8"/>
        <v>40</v>
      </c>
      <c r="P1306">
        <f t="shared" si="89"/>
        <v>152.41</v>
      </c>
      <c r="Q1306" s="11" t="s">
        <v>8317</v>
      </c>
      <c r="R1306" t="s">
        <v>8319</v>
      </c>
      <c r="S1306" s="16">
        <f t="shared" si="90"/>
        <v>42747.194502314815</v>
      </c>
      <c r="T1306" s="16">
        <f t="shared" si="91"/>
        <v>42807.152835648143</v>
      </c>
    </row>
    <row r="1307" spans="1:20" ht="4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8"/>
        <v>26</v>
      </c>
      <c r="P1307">
        <f t="shared" si="89"/>
        <v>90.62</v>
      </c>
      <c r="Q1307" s="11" t="s">
        <v>8317</v>
      </c>
      <c r="R1307" t="s">
        <v>8319</v>
      </c>
      <c r="S1307" s="16">
        <f t="shared" si="90"/>
        <v>42543.665601851855</v>
      </c>
      <c r="T1307" s="16">
        <f t="shared" si="91"/>
        <v>42572.729166666672</v>
      </c>
    </row>
    <row r="1308" spans="1:20" ht="5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8"/>
        <v>65</v>
      </c>
      <c r="P1308">
        <f t="shared" si="89"/>
        <v>201.6</v>
      </c>
      <c r="Q1308" s="11" t="s">
        <v>8317</v>
      </c>
      <c r="R1308" t="s">
        <v>8319</v>
      </c>
      <c r="S1308" s="16">
        <f t="shared" si="90"/>
        <v>41947.457569444443</v>
      </c>
      <c r="T1308" s="16">
        <f t="shared" si="91"/>
        <v>41977.457569444443</v>
      </c>
    </row>
    <row r="1309" spans="1:20" ht="2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8"/>
        <v>12</v>
      </c>
      <c r="P1309">
        <f t="shared" si="89"/>
        <v>127.93</v>
      </c>
      <c r="Q1309" s="11" t="s">
        <v>8317</v>
      </c>
      <c r="R1309" t="s">
        <v>8319</v>
      </c>
      <c r="S1309" s="16">
        <f t="shared" si="90"/>
        <v>42387.503229166665</v>
      </c>
      <c r="T1309" s="16">
        <f t="shared" si="91"/>
        <v>42417.503229166665</v>
      </c>
    </row>
    <row r="1310" spans="1:20" ht="2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8"/>
        <v>11</v>
      </c>
      <c r="P1310">
        <f t="shared" si="89"/>
        <v>29.89</v>
      </c>
      <c r="Q1310" s="11" t="s">
        <v>8317</v>
      </c>
      <c r="R1310" t="s">
        <v>8319</v>
      </c>
      <c r="S1310" s="16">
        <f t="shared" si="90"/>
        <v>42611.613564814819</v>
      </c>
      <c r="T1310" s="16">
        <f t="shared" si="91"/>
        <v>42651.613564814819</v>
      </c>
    </row>
    <row r="1311" spans="1:20" ht="4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8"/>
        <v>112</v>
      </c>
      <c r="P1311">
        <f t="shared" si="89"/>
        <v>367.97</v>
      </c>
      <c r="Q1311" s="11" t="s">
        <v>8317</v>
      </c>
      <c r="R1311" t="s">
        <v>8319</v>
      </c>
      <c r="S1311" s="16">
        <f t="shared" si="90"/>
        <v>42257.882731481484</v>
      </c>
      <c r="T1311" s="16">
        <f t="shared" si="91"/>
        <v>42292.882731481484</v>
      </c>
    </row>
    <row r="1312" spans="1:20" ht="4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8"/>
        <v>16</v>
      </c>
      <c r="P1312">
        <f t="shared" si="89"/>
        <v>129.16999999999999</v>
      </c>
      <c r="Q1312" s="11" t="s">
        <v>8317</v>
      </c>
      <c r="R1312" t="s">
        <v>8319</v>
      </c>
      <c r="S1312" s="16">
        <f t="shared" si="90"/>
        <v>42556.667245370365</v>
      </c>
      <c r="T1312" s="16">
        <f t="shared" si="91"/>
        <v>42601.667245370365</v>
      </c>
    </row>
    <row r="1313" spans="1:20" ht="42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8"/>
        <v>32</v>
      </c>
      <c r="P1313">
        <f t="shared" si="89"/>
        <v>800.7</v>
      </c>
      <c r="Q1313" s="11" t="s">
        <v>8317</v>
      </c>
      <c r="R1313" t="s">
        <v>8319</v>
      </c>
      <c r="S1313" s="16">
        <f t="shared" si="90"/>
        <v>42669.802303240736</v>
      </c>
      <c r="T1313" s="16">
        <f t="shared" si="91"/>
        <v>42704.843969907408</v>
      </c>
    </row>
    <row r="1314" spans="1:20" ht="4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8"/>
        <v>1</v>
      </c>
      <c r="P1314">
        <f t="shared" si="89"/>
        <v>28</v>
      </c>
      <c r="Q1314" s="11" t="s">
        <v>8317</v>
      </c>
      <c r="R1314" t="s">
        <v>8319</v>
      </c>
      <c r="S1314" s="16">
        <f t="shared" si="90"/>
        <v>42082.702800925923</v>
      </c>
      <c r="T1314" s="16">
        <f t="shared" si="91"/>
        <v>42112.702800925923</v>
      </c>
    </row>
    <row r="1315" spans="1:20" ht="4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8"/>
        <v>31</v>
      </c>
      <c r="P1315">
        <f t="shared" si="89"/>
        <v>102.02</v>
      </c>
      <c r="Q1315" s="11" t="s">
        <v>8317</v>
      </c>
      <c r="R1315" t="s">
        <v>8319</v>
      </c>
      <c r="S1315" s="16">
        <f t="shared" si="90"/>
        <v>42402.709652777776</v>
      </c>
      <c r="T1315" s="16">
        <f t="shared" si="91"/>
        <v>42432.709652777776</v>
      </c>
    </row>
    <row r="1316" spans="1:20" ht="4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8"/>
        <v>1</v>
      </c>
      <c r="P1316">
        <f t="shared" si="89"/>
        <v>184.36</v>
      </c>
      <c r="Q1316" s="11" t="s">
        <v>8317</v>
      </c>
      <c r="R1316" t="s">
        <v>8319</v>
      </c>
      <c r="S1316" s="16">
        <f t="shared" si="90"/>
        <v>42604.669675925921</v>
      </c>
      <c r="T1316" s="16">
        <f t="shared" si="91"/>
        <v>42664.669675925921</v>
      </c>
    </row>
    <row r="1317" spans="1:20" ht="2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8"/>
        <v>40</v>
      </c>
      <c r="P1317">
        <f t="shared" si="89"/>
        <v>162.91999999999999</v>
      </c>
      <c r="Q1317" s="11" t="s">
        <v>8317</v>
      </c>
      <c r="R1317" t="s">
        <v>8319</v>
      </c>
      <c r="S1317" s="16">
        <f t="shared" si="90"/>
        <v>42278.498240740737</v>
      </c>
      <c r="T1317" s="16">
        <f t="shared" si="91"/>
        <v>42314.041666666672</v>
      </c>
    </row>
    <row r="1318" spans="1:20" ht="4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8"/>
        <v>0</v>
      </c>
      <c r="P1318">
        <f t="shared" si="89"/>
        <v>1</v>
      </c>
      <c r="Q1318" s="11" t="s">
        <v>8317</v>
      </c>
      <c r="R1318" t="s">
        <v>8319</v>
      </c>
      <c r="S1318" s="16">
        <f t="shared" si="90"/>
        <v>42393.961909722217</v>
      </c>
      <c r="T1318" s="16">
        <f t="shared" si="91"/>
        <v>42428.961909722217</v>
      </c>
    </row>
    <row r="1319" spans="1:20" ht="5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8"/>
        <v>6</v>
      </c>
      <c r="P1319">
        <f t="shared" si="89"/>
        <v>603.53</v>
      </c>
      <c r="Q1319" s="11" t="s">
        <v>8317</v>
      </c>
      <c r="R1319" t="s">
        <v>8319</v>
      </c>
      <c r="S1319" s="16">
        <f t="shared" si="90"/>
        <v>42520.235486111109</v>
      </c>
      <c r="T1319" s="16">
        <f t="shared" si="91"/>
        <v>42572.583333333328</v>
      </c>
    </row>
    <row r="1320" spans="1:20" ht="4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8"/>
        <v>15</v>
      </c>
      <c r="P1320">
        <f t="shared" si="89"/>
        <v>45.41</v>
      </c>
      <c r="Q1320" s="11" t="s">
        <v>8317</v>
      </c>
      <c r="R1320" t="s">
        <v>8319</v>
      </c>
      <c r="S1320" s="16">
        <f t="shared" si="90"/>
        <v>41985.043657407412</v>
      </c>
      <c r="T1320" s="16">
        <f t="shared" si="91"/>
        <v>42015.043657407412</v>
      </c>
    </row>
    <row r="1321" spans="1:20" ht="4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8"/>
        <v>15</v>
      </c>
      <c r="P1321">
        <f t="shared" si="89"/>
        <v>97.33</v>
      </c>
      <c r="Q1321" s="11" t="s">
        <v>8317</v>
      </c>
      <c r="R1321" t="s">
        <v>8319</v>
      </c>
      <c r="S1321" s="16">
        <f t="shared" si="90"/>
        <v>41816.812094907407</v>
      </c>
      <c r="T1321" s="16">
        <f t="shared" si="91"/>
        <v>41831.666666666664</v>
      </c>
    </row>
    <row r="1322" spans="1:20" ht="4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8"/>
        <v>1</v>
      </c>
      <c r="P1322">
        <f t="shared" si="89"/>
        <v>167.67</v>
      </c>
      <c r="Q1322" s="11" t="s">
        <v>8317</v>
      </c>
      <c r="R1322" t="s">
        <v>8319</v>
      </c>
      <c r="S1322" s="16">
        <f t="shared" si="90"/>
        <v>42705.690347222218</v>
      </c>
      <c r="T1322" s="16">
        <f t="shared" si="91"/>
        <v>42734.958333333328</v>
      </c>
    </row>
    <row r="1323" spans="1:20" ht="42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8"/>
        <v>1</v>
      </c>
      <c r="P1323">
        <f t="shared" si="89"/>
        <v>859.86</v>
      </c>
      <c r="Q1323" s="11" t="s">
        <v>8317</v>
      </c>
      <c r="R1323" t="s">
        <v>8319</v>
      </c>
      <c r="S1323" s="16">
        <f t="shared" si="90"/>
        <v>42697.74927083333</v>
      </c>
      <c r="T1323" s="16">
        <f t="shared" si="91"/>
        <v>42727.74927083333</v>
      </c>
    </row>
    <row r="1324" spans="1:20" ht="4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8"/>
        <v>0</v>
      </c>
      <c r="P1324">
        <f t="shared" si="89"/>
        <v>26.5</v>
      </c>
      <c r="Q1324" s="11" t="s">
        <v>8317</v>
      </c>
      <c r="R1324" t="s">
        <v>8319</v>
      </c>
      <c r="S1324" s="16">
        <f t="shared" si="90"/>
        <v>42115.656539351854</v>
      </c>
      <c r="T1324" s="16">
        <f t="shared" si="91"/>
        <v>42145.656539351854</v>
      </c>
    </row>
    <row r="1325" spans="1:20" ht="4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8"/>
        <v>9</v>
      </c>
      <c r="P1325">
        <f t="shared" si="89"/>
        <v>30.27</v>
      </c>
      <c r="Q1325" s="11" t="s">
        <v>8317</v>
      </c>
      <c r="R1325" t="s">
        <v>8319</v>
      </c>
      <c r="S1325" s="16">
        <f t="shared" si="90"/>
        <v>42451.698449074072</v>
      </c>
      <c r="T1325" s="16">
        <f t="shared" si="91"/>
        <v>42486.288194444445</v>
      </c>
    </row>
    <row r="1326" spans="1:20" ht="4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8"/>
        <v>10</v>
      </c>
      <c r="P1326">
        <f t="shared" si="89"/>
        <v>54.67</v>
      </c>
      <c r="Q1326" s="11" t="s">
        <v>8317</v>
      </c>
      <c r="R1326" t="s">
        <v>8319</v>
      </c>
      <c r="S1326" s="16">
        <f t="shared" si="90"/>
        <v>42626.633703703701</v>
      </c>
      <c r="T1326" s="16">
        <f t="shared" si="91"/>
        <v>42656.633703703701</v>
      </c>
    </row>
    <row r="1327" spans="1:20" ht="4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8"/>
        <v>2</v>
      </c>
      <c r="P1327">
        <f t="shared" si="89"/>
        <v>60.75</v>
      </c>
      <c r="Q1327" s="11" t="s">
        <v>8317</v>
      </c>
      <c r="R1327" t="s">
        <v>8319</v>
      </c>
      <c r="S1327" s="16">
        <f t="shared" si="90"/>
        <v>42704.086053240739</v>
      </c>
      <c r="T1327" s="16">
        <f t="shared" si="91"/>
        <v>42734.086053240739</v>
      </c>
    </row>
    <row r="1328" spans="1:20" ht="4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8"/>
        <v>1</v>
      </c>
      <c r="P1328">
        <f t="shared" si="89"/>
        <v>102.73</v>
      </c>
      <c r="Q1328" s="11" t="s">
        <v>8317</v>
      </c>
      <c r="R1328" t="s">
        <v>8319</v>
      </c>
      <c r="S1328" s="16">
        <f t="shared" si="90"/>
        <v>41974.791990740734</v>
      </c>
      <c r="T1328" s="16">
        <f t="shared" si="91"/>
        <v>42019.791990740734</v>
      </c>
    </row>
    <row r="1329" spans="1:20" ht="4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8"/>
        <v>4</v>
      </c>
      <c r="P1329">
        <f t="shared" si="89"/>
        <v>41.59</v>
      </c>
      <c r="Q1329" s="11" t="s">
        <v>8317</v>
      </c>
      <c r="R1329" t="s">
        <v>8319</v>
      </c>
      <c r="S1329" s="16">
        <f t="shared" si="90"/>
        <v>42123.678645833337</v>
      </c>
      <c r="T1329" s="16">
        <f t="shared" si="91"/>
        <v>42153.678645833337</v>
      </c>
    </row>
    <row r="1330" spans="1:20" ht="4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8"/>
        <v>2</v>
      </c>
      <c r="P1330">
        <f t="shared" si="89"/>
        <v>116.53</v>
      </c>
      <c r="Q1330" s="11" t="s">
        <v>8317</v>
      </c>
      <c r="R1330" t="s">
        <v>8319</v>
      </c>
      <c r="S1330" s="16">
        <f t="shared" si="90"/>
        <v>42612.642754629633</v>
      </c>
      <c r="T1330" s="16">
        <f t="shared" si="91"/>
        <v>42657.642754629633</v>
      </c>
    </row>
    <row r="1331" spans="1:20" ht="4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8"/>
        <v>1</v>
      </c>
      <c r="P1331">
        <f t="shared" si="89"/>
        <v>45.33</v>
      </c>
      <c r="Q1331" s="11" t="s">
        <v>8317</v>
      </c>
      <c r="R1331" t="s">
        <v>8319</v>
      </c>
      <c r="S1331" s="16">
        <f t="shared" si="90"/>
        <v>41935.221585648149</v>
      </c>
      <c r="T1331" s="16">
        <f t="shared" si="91"/>
        <v>41975.263252314813</v>
      </c>
    </row>
    <row r="1332" spans="1:20" ht="4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8"/>
        <v>22</v>
      </c>
      <c r="P1332">
        <f t="shared" si="89"/>
        <v>157.46</v>
      </c>
      <c r="Q1332" s="11" t="s">
        <v>8317</v>
      </c>
      <c r="R1332" t="s">
        <v>8319</v>
      </c>
      <c r="S1332" s="16">
        <f t="shared" si="90"/>
        <v>42522.276724537034</v>
      </c>
      <c r="T1332" s="16">
        <f t="shared" si="91"/>
        <v>42553.166666666672</v>
      </c>
    </row>
    <row r="1333" spans="1:20" ht="4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8"/>
        <v>1</v>
      </c>
      <c r="P1333">
        <f t="shared" si="89"/>
        <v>100.5</v>
      </c>
      <c r="Q1333" s="11" t="s">
        <v>8317</v>
      </c>
      <c r="R1333" t="s">
        <v>8319</v>
      </c>
      <c r="S1333" s="16">
        <f t="shared" si="90"/>
        <v>42569.50409722222</v>
      </c>
      <c r="T1333" s="16">
        <f t="shared" si="91"/>
        <v>42599.50409722222</v>
      </c>
    </row>
    <row r="1334" spans="1:20" ht="4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8"/>
        <v>0</v>
      </c>
      <c r="P1334">
        <f t="shared" si="89"/>
        <v>0</v>
      </c>
      <c r="Q1334" s="11" t="s">
        <v>8317</v>
      </c>
      <c r="R1334" t="s">
        <v>8319</v>
      </c>
      <c r="S1334" s="16">
        <f t="shared" si="90"/>
        <v>42732.060277777782</v>
      </c>
      <c r="T1334" s="16">
        <f t="shared" si="91"/>
        <v>42762.060277777782</v>
      </c>
    </row>
    <row r="1335" spans="1:20" ht="4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8"/>
        <v>0</v>
      </c>
      <c r="P1335">
        <f t="shared" si="89"/>
        <v>0</v>
      </c>
      <c r="Q1335" s="11" t="s">
        <v>8317</v>
      </c>
      <c r="R1335" t="s">
        <v>8319</v>
      </c>
      <c r="S1335" s="16">
        <f t="shared" si="90"/>
        <v>41806.106770833336</v>
      </c>
      <c r="T1335" s="16">
        <f t="shared" si="91"/>
        <v>41836.106770833336</v>
      </c>
    </row>
    <row r="1336" spans="1:20" ht="4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8"/>
        <v>11</v>
      </c>
      <c r="P1336">
        <f t="shared" si="89"/>
        <v>51.82</v>
      </c>
      <c r="Q1336" s="11" t="s">
        <v>8317</v>
      </c>
      <c r="R1336" t="s">
        <v>8319</v>
      </c>
      <c r="S1336" s="16">
        <f t="shared" si="90"/>
        <v>42410.774155092593</v>
      </c>
      <c r="T1336" s="16">
        <f t="shared" si="91"/>
        <v>42440.774155092593</v>
      </c>
    </row>
    <row r="1337" spans="1:20" ht="4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8"/>
        <v>20</v>
      </c>
      <c r="P1337">
        <f t="shared" si="89"/>
        <v>308.75</v>
      </c>
      <c r="Q1337" s="11" t="s">
        <v>8317</v>
      </c>
      <c r="R1337" t="s">
        <v>8319</v>
      </c>
      <c r="S1337" s="16">
        <f t="shared" si="90"/>
        <v>42313.936365740738</v>
      </c>
      <c r="T1337" s="16">
        <f t="shared" si="91"/>
        <v>42343.936365740738</v>
      </c>
    </row>
    <row r="1338" spans="1:20" ht="4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8"/>
        <v>85</v>
      </c>
      <c r="P1338">
        <f t="shared" si="89"/>
        <v>379.23</v>
      </c>
      <c r="Q1338" s="11" t="s">
        <v>8317</v>
      </c>
      <c r="R1338" t="s">
        <v>8319</v>
      </c>
      <c r="S1338" s="16">
        <f t="shared" si="90"/>
        <v>41955.863750000004</v>
      </c>
      <c r="T1338" s="16">
        <f t="shared" si="91"/>
        <v>41990.863750000004</v>
      </c>
    </row>
    <row r="1339" spans="1:20" ht="4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8"/>
        <v>49</v>
      </c>
      <c r="P1339">
        <f t="shared" si="89"/>
        <v>176.36</v>
      </c>
      <c r="Q1339" s="11" t="s">
        <v>8317</v>
      </c>
      <c r="R1339" t="s">
        <v>8319</v>
      </c>
      <c r="S1339" s="16">
        <f t="shared" si="90"/>
        <v>42767.577303240745</v>
      </c>
      <c r="T1339" s="16">
        <f t="shared" si="91"/>
        <v>42797.577303240745</v>
      </c>
    </row>
    <row r="1340" spans="1:20" ht="42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8"/>
        <v>3</v>
      </c>
      <c r="P1340">
        <f t="shared" si="89"/>
        <v>66.069999999999993</v>
      </c>
      <c r="Q1340" s="11" t="s">
        <v>8317</v>
      </c>
      <c r="R1340" t="s">
        <v>8319</v>
      </c>
      <c r="S1340" s="16">
        <f t="shared" si="90"/>
        <v>42188.803622685184</v>
      </c>
      <c r="T1340" s="16">
        <f t="shared" si="91"/>
        <v>42218.803622685184</v>
      </c>
    </row>
    <row r="1341" spans="1:20" ht="2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8"/>
        <v>7</v>
      </c>
      <c r="P1341">
        <f t="shared" si="89"/>
        <v>89.65</v>
      </c>
      <c r="Q1341" s="11" t="s">
        <v>8317</v>
      </c>
      <c r="R1341" t="s">
        <v>8319</v>
      </c>
      <c r="S1341" s="16">
        <f t="shared" si="90"/>
        <v>41936.647164351853</v>
      </c>
      <c r="T1341" s="16">
        <f t="shared" si="91"/>
        <v>41981.688831018517</v>
      </c>
    </row>
    <row r="1342" spans="1:20" ht="4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8"/>
        <v>0</v>
      </c>
      <c r="P1342">
        <f t="shared" si="89"/>
        <v>0</v>
      </c>
      <c r="Q1342" s="11" t="s">
        <v>8317</v>
      </c>
      <c r="R1342" t="s">
        <v>8319</v>
      </c>
      <c r="S1342" s="16">
        <f t="shared" si="90"/>
        <v>41836.595520833333</v>
      </c>
      <c r="T1342" s="16">
        <f t="shared" si="91"/>
        <v>41866.595520833333</v>
      </c>
    </row>
    <row r="1343" spans="1:20" ht="42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8"/>
        <v>70</v>
      </c>
      <c r="P1343">
        <f t="shared" si="89"/>
        <v>382.39</v>
      </c>
      <c r="Q1343" s="11" t="s">
        <v>8317</v>
      </c>
      <c r="R1343" t="s">
        <v>8319</v>
      </c>
      <c r="S1343" s="16">
        <f t="shared" si="90"/>
        <v>42612.624039351853</v>
      </c>
      <c r="T1343" s="16">
        <f t="shared" si="91"/>
        <v>42644.624039351853</v>
      </c>
    </row>
    <row r="1344" spans="1:20" ht="4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8"/>
        <v>0</v>
      </c>
      <c r="P1344">
        <f t="shared" si="89"/>
        <v>100</v>
      </c>
      <c r="Q1344" s="11" t="s">
        <v>8317</v>
      </c>
      <c r="R1344" t="s">
        <v>8319</v>
      </c>
      <c r="S1344" s="16">
        <f t="shared" si="90"/>
        <v>42172.816423611104</v>
      </c>
      <c r="T1344" s="16">
        <f t="shared" si="91"/>
        <v>42202.816423611104</v>
      </c>
    </row>
    <row r="1345" spans="1:20" ht="4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8"/>
        <v>102</v>
      </c>
      <c r="P1345">
        <f t="shared" si="89"/>
        <v>158.36000000000001</v>
      </c>
      <c r="Q1345" s="11" t="s">
        <v>8317</v>
      </c>
      <c r="R1345" t="s">
        <v>8319</v>
      </c>
      <c r="S1345" s="16">
        <f t="shared" si="90"/>
        <v>42542.526423611111</v>
      </c>
      <c r="T1345" s="16">
        <f t="shared" si="91"/>
        <v>42601.165972222225</v>
      </c>
    </row>
    <row r="1346" spans="1:20" ht="4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8"/>
        <v>378</v>
      </c>
      <c r="P1346">
        <f t="shared" si="89"/>
        <v>40.76</v>
      </c>
      <c r="Q1346" s="11" t="s">
        <v>8320</v>
      </c>
      <c r="R1346" t="s">
        <v>8321</v>
      </c>
      <c r="S1346" s="16">
        <f t="shared" si="90"/>
        <v>42522.789803240739</v>
      </c>
      <c r="T1346" s="16">
        <f t="shared" si="91"/>
        <v>42551.789803240739</v>
      </c>
    </row>
    <row r="1347" spans="1:20" ht="4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si="88"/>
        <v>125</v>
      </c>
      <c r="P1347">
        <f t="shared" si="89"/>
        <v>53.57</v>
      </c>
      <c r="Q1347" s="11" t="s">
        <v>8320</v>
      </c>
      <c r="R1347" t="s">
        <v>8321</v>
      </c>
      <c r="S1347" s="16">
        <f t="shared" si="90"/>
        <v>41799.814340277779</v>
      </c>
      <c r="T1347" s="16">
        <f t="shared" si="91"/>
        <v>41834.814340277779</v>
      </c>
    </row>
    <row r="1348" spans="1:20" ht="4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8"/>
        <v>147</v>
      </c>
      <c r="P1348">
        <f t="shared" si="89"/>
        <v>48.45</v>
      </c>
      <c r="Q1348" s="11" t="s">
        <v>8320</v>
      </c>
      <c r="R1348" t="s">
        <v>8321</v>
      </c>
      <c r="S1348" s="16">
        <f t="shared" si="90"/>
        <v>41422.075821759259</v>
      </c>
      <c r="T1348" s="16">
        <f t="shared" si="91"/>
        <v>41452.075821759259</v>
      </c>
    </row>
    <row r="1349" spans="1:20" ht="4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8"/>
        <v>102</v>
      </c>
      <c r="P1349">
        <f t="shared" si="89"/>
        <v>82.42</v>
      </c>
      <c r="Q1349" s="11" t="s">
        <v>8320</v>
      </c>
      <c r="R1349" t="s">
        <v>8321</v>
      </c>
      <c r="S1349" s="16">
        <f t="shared" si="90"/>
        <v>42040.638020833328</v>
      </c>
      <c r="T1349" s="16">
        <f t="shared" si="91"/>
        <v>42070.638020833328</v>
      </c>
    </row>
    <row r="1350" spans="1:20" ht="4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8"/>
        <v>102</v>
      </c>
      <c r="P1350">
        <f t="shared" si="89"/>
        <v>230.19</v>
      </c>
      <c r="Q1350" s="11" t="s">
        <v>8320</v>
      </c>
      <c r="R1350" t="s">
        <v>8321</v>
      </c>
      <c r="S1350" s="16">
        <f t="shared" si="90"/>
        <v>41963.506168981476</v>
      </c>
      <c r="T1350" s="16">
        <f t="shared" si="91"/>
        <v>41991.506168981476</v>
      </c>
    </row>
    <row r="1351" spans="1:20" ht="4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8"/>
        <v>204</v>
      </c>
      <c r="P1351">
        <f t="shared" si="89"/>
        <v>59.36</v>
      </c>
      <c r="Q1351" s="11" t="s">
        <v>8320</v>
      </c>
      <c r="R1351" t="s">
        <v>8321</v>
      </c>
      <c r="S1351" s="16">
        <f t="shared" si="90"/>
        <v>42317.33258101852</v>
      </c>
      <c r="T1351" s="16">
        <f t="shared" si="91"/>
        <v>42354.290972222225</v>
      </c>
    </row>
    <row r="1352" spans="1:20" ht="4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8"/>
        <v>104</v>
      </c>
      <c r="P1352">
        <f t="shared" si="89"/>
        <v>66.7</v>
      </c>
      <c r="Q1352" s="11" t="s">
        <v>8320</v>
      </c>
      <c r="R1352" t="s">
        <v>8321</v>
      </c>
      <c r="S1352" s="16">
        <f t="shared" si="90"/>
        <v>42334.013124999998</v>
      </c>
      <c r="T1352" s="16">
        <f t="shared" si="91"/>
        <v>42364.013124999998</v>
      </c>
    </row>
    <row r="1353" spans="1:20" ht="2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8"/>
        <v>101</v>
      </c>
      <c r="P1353">
        <f t="shared" si="89"/>
        <v>168.78</v>
      </c>
      <c r="Q1353" s="11" t="s">
        <v>8320</v>
      </c>
      <c r="R1353" t="s">
        <v>8321</v>
      </c>
      <c r="S1353" s="16">
        <f t="shared" si="90"/>
        <v>42382.74009259259</v>
      </c>
      <c r="T1353" s="16">
        <f t="shared" si="91"/>
        <v>42412.74009259259</v>
      </c>
    </row>
    <row r="1354" spans="1:20" ht="4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8"/>
        <v>136</v>
      </c>
      <c r="P1354">
        <f t="shared" si="89"/>
        <v>59.97</v>
      </c>
      <c r="Q1354" s="11" t="s">
        <v>8320</v>
      </c>
      <c r="R1354" t="s">
        <v>8321</v>
      </c>
      <c r="S1354" s="16">
        <f t="shared" si="90"/>
        <v>42200.578310185185</v>
      </c>
      <c r="T1354" s="16">
        <f t="shared" si="91"/>
        <v>42252.165972222225</v>
      </c>
    </row>
    <row r="1355" spans="1:20" ht="28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8"/>
        <v>134</v>
      </c>
      <c r="P1355">
        <f t="shared" si="89"/>
        <v>31.81</v>
      </c>
      <c r="Q1355" s="11" t="s">
        <v>8320</v>
      </c>
      <c r="R1355" t="s">
        <v>8321</v>
      </c>
      <c r="S1355" s="16">
        <f t="shared" si="90"/>
        <v>41309.11791666667</v>
      </c>
      <c r="T1355" s="16">
        <f t="shared" si="91"/>
        <v>41344</v>
      </c>
    </row>
    <row r="1356" spans="1:20" ht="4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8"/>
        <v>130</v>
      </c>
      <c r="P1356">
        <f t="shared" si="89"/>
        <v>24.42</v>
      </c>
      <c r="Q1356" s="11" t="s">
        <v>8320</v>
      </c>
      <c r="R1356" t="s">
        <v>8321</v>
      </c>
      <c r="S1356" s="16">
        <f t="shared" si="90"/>
        <v>42502.807627314818</v>
      </c>
      <c r="T1356" s="16">
        <f t="shared" si="91"/>
        <v>42532.807627314818</v>
      </c>
    </row>
    <row r="1357" spans="1:20" ht="42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8"/>
        <v>123</v>
      </c>
      <c r="P1357">
        <f t="shared" si="89"/>
        <v>25.35</v>
      </c>
      <c r="Q1357" s="11" t="s">
        <v>8320</v>
      </c>
      <c r="R1357" t="s">
        <v>8321</v>
      </c>
      <c r="S1357" s="16">
        <f t="shared" si="90"/>
        <v>41213.254687499997</v>
      </c>
      <c r="T1357" s="16">
        <f t="shared" si="91"/>
        <v>41243.416666666664</v>
      </c>
    </row>
    <row r="1358" spans="1:20" ht="4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8"/>
        <v>183</v>
      </c>
      <c r="P1358">
        <f t="shared" si="89"/>
        <v>71.44</v>
      </c>
      <c r="Q1358" s="11" t="s">
        <v>8320</v>
      </c>
      <c r="R1358" t="s">
        <v>8321</v>
      </c>
      <c r="S1358" s="16">
        <f t="shared" si="90"/>
        <v>41430.038888888892</v>
      </c>
      <c r="T1358" s="16">
        <f t="shared" si="91"/>
        <v>41460.038888888892</v>
      </c>
    </row>
    <row r="1359" spans="1:20" ht="4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ref="O1359:O1422" si="92">ROUND(E1359/D1359*100,0)</f>
        <v>125</v>
      </c>
      <c r="P1359">
        <f t="shared" ref="P1359:P1422" si="93">IFERROR(ROUND(E1359/L1359,2),0)</f>
        <v>38.549999999999997</v>
      </c>
      <c r="Q1359" s="11" t="s">
        <v>8320</v>
      </c>
      <c r="R1359" t="s">
        <v>8321</v>
      </c>
      <c r="S1359" s="16">
        <f t="shared" ref="S1359:S1422" si="94">(((J1359/60)/60/24)+DATE(1970,1,1))</f>
        <v>41304.962233796294</v>
      </c>
      <c r="T1359" s="16">
        <f t="shared" ref="T1359:T1422" si="95">(((I1359/60)/60)/24)+DATE(1970,1,1)</f>
        <v>41334.249305555553</v>
      </c>
    </row>
    <row r="1360" spans="1:20" ht="4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92"/>
        <v>112</v>
      </c>
      <c r="P1360">
        <f t="shared" si="93"/>
        <v>68.37</v>
      </c>
      <c r="Q1360" s="11" t="s">
        <v>8320</v>
      </c>
      <c r="R1360" t="s">
        <v>8321</v>
      </c>
      <c r="S1360" s="16">
        <f t="shared" si="94"/>
        <v>40689.570868055554</v>
      </c>
      <c r="T1360" s="16">
        <f t="shared" si="95"/>
        <v>40719.570868055554</v>
      </c>
    </row>
    <row r="1361" spans="1:20" ht="4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92"/>
        <v>116</v>
      </c>
      <c r="P1361">
        <f t="shared" si="93"/>
        <v>40.21</v>
      </c>
      <c r="Q1361" s="11" t="s">
        <v>8320</v>
      </c>
      <c r="R1361" t="s">
        <v>8321</v>
      </c>
      <c r="S1361" s="16">
        <f t="shared" si="94"/>
        <v>40668.814699074072</v>
      </c>
      <c r="T1361" s="16">
        <f t="shared" si="95"/>
        <v>40730.814699074072</v>
      </c>
    </row>
    <row r="1362" spans="1:20" ht="2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92"/>
        <v>173</v>
      </c>
      <c r="P1362">
        <f t="shared" si="93"/>
        <v>32.07</v>
      </c>
      <c r="Q1362" s="11" t="s">
        <v>8320</v>
      </c>
      <c r="R1362" t="s">
        <v>8321</v>
      </c>
      <c r="S1362" s="16">
        <f t="shared" si="94"/>
        <v>41095.900694444441</v>
      </c>
      <c r="T1362" s="16">
        <f t="shared" si="95"/>
        <v>41123.900694444441</v>
      </c>
    </row>
    <row r="1363" spans="1:20" ht="4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92"/>
        <v>126</v>
      </c>
      <c r="P1363">
        <f t="shared" si="93"/>
        <v>28.63</v>
      </c>
      <c r="Q1363" s="11" t="s">
        <v>8320</v>
      </c>
      <c r="R1363" t="s">
        <v>8321</v>
      </c>
      <c r="S1363" s="16">
        <f t="shared" si="94"/>
        <v>41781.717268518521</v>
      </c>
      <c r="T1363" s="16">
        <f t="shared" si="95"/>
        <v>41811.717268518521</v>
      </c>
    </row>
    <row r="1364" spans="1:20" ht="28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92"/>
        <v>109</v>
      </c>
      <c r="P1364">
        <f t="shared" si="93"/>
        <v>43.64</v>
      </c>
      <c r="Q1364" s="11" t="s">
        <v>8320</v>
      </c>
      <c r="R1364" t="s">
        <v>8321</v>
      </c>
      <c r="S1364" s="16">
        <f t="shared" si="94"/>
        <v>41464.934386574074</v>
      </c>
      <c r="T1364" s="16">
        <f t="shared" si="95"/>
        <v>41524.934386574074</v>
      </c>
    </row>
    <row r="1365" spans="1:20" ht="4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92"/>
        <v>100</v>
      </c>
      <c r="P1365">
        <f t="shared" si="93"/>
        <v>40</v>
      </c>
      <c r="Q1365" s="11" t="s">
        <v>8320</v>
      </c>
      <c r="R1365" t="s">
        <v>8321</v>
      </c>
      <c r="S1365" s="16">
        <f t="shared" si="94"/>
        <v>42396.8440625</v>
      </c>
      <c r="T1365" s="16">
        <f t="shared" si="95"/>
        <v>42415.332638888889</v>
      </c>
    </row>
    <row r="1366" spans="1:20" ht="42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92"/>
        <v>119</v>
      </c>
      <c r="P1366">
        <f t="shared" si="93"/>
        <v>346.04</v>
      </c>
      <c r="Q1366" s="11" t="s">
        <v>8323</v>
      </c>
      <c r="R1366" t="s">
        <v>8324</v>
      </c>
      <c r="S1366" s="16">
        <f t="shared" si="94"/>
        <v>41951.695671296293</v>
      </c>
      <c r="T1366" s="16">
        <f t="shared" si="95"/>
        <v>42011.6956712963</v>
      </c>
    </row>
    <row r="1367" spans="1:20" ht="4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92"/>
        <v>100</v>
      </c>
      <c r="P1367">
        <f t="shared" si="93"/>
        <v>81.739999999999995</v>
      </c>
      <c r="Q1367" s="11" t="s">
        <v>8323</v>
      </c>
      <c r="R1367" t="s">
        <v>8324</v>
      </c>
      <c r="S1367" s="16">
        <f t="shared" si="94"/>
        <v>42049.733240740738</v>
      </c>
      <c r="T1367" s="16">
        <f t="shared" si="95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92"/>
        <v>126</v>
      </c>
      <c r="P1368">
        <f t="shared" si="93"/>
        <v>64.540000000000006</v>
      </c>
      <c r="Q1368" s="11" t="s">
        <v>8323</v>
      </c>
      <c r="R1368" t="s">
        <v>8324</v>
      </c>
      <c r="S1368" s="16">
        <f t="shared" si="94"/>
        <v>41924.996099537035</v>
      </c>
      <c r="T1368" s="16">
        <f t="shared" si="95"/>
        <v>41970.037766203706</v>
      </c>
    </row>
    <row r="1369" spans="1:20" ht="4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92"/>
        <v>114</v>
      </c>
      <c r="P1369">
        <f t="shared" si="93"/>
        <v>63.48</v>
      </c>
      <c r="Q1369" s="11" t="s">
        <v>8323</v>
      </c>
      <c r="R1369" t="s">
        <v>8324</v>
      </c>
      <c r="S1369" s="16">
        <f t="shared" si="94"/>
        <v>42292.002893518518</v>
      </c>
      <c r="T1369" s="16">
        <f t="shared" si="95"/>
        <v>42322.044560185182</v>
      </c>
    </row>
    <row r="1370" spans="1:20" ht="4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92"/>
        <v>111</v>
      </c>
      <c r="P1370">
        <f t="shared" si="93"/>
        <v>63.62</v>
      </c>
      <c r="Q1370" s="11" t="s">
        <v>8323</v>
      </c>
      <c r="R1370" t="s">
        <v>8324</v>
      </c>
      <c r="S1370" s="16">
        <f t="shared" si="94"/>
        <v>42146.190902777773</v>
      </c>
      <c r="T1370" s="16">
        <f t="shared" si="95"/>
        <v>42170.190902777773</v>
      </c>
    </row>
    <row r="1371" spans="1:20" ht="4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92"/>
        <v>105</v>
      </c>
      <c r="P1371">
        <f t="shared" si="93"/>
        <v>83.97</v>
      </c>
      <c r="Q1371" s="11" t="s">
        <v>8323</v>
      </c>
      <c r="R1371" t="s">
        <v>8324</v>
      </c>
      <c r="S1371" s="16">
        <f t="shared" si="94"/>
        <v>41710.594282407408</v>
      </c>
      <c r="T1371" s="16">
        <f t="shared" si="95"/>
        <v>41740.594282407408</v>
      </c>
    </row>
    <row r="1372" spans="1:20" ht="2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92"/>
        <v>104</v>
      </c>
      <c r="P1372">
        <f t="shared" si="93"/>
        <v>77.75</v>
      </c>
      <c r="Q1372" s="11" t="s">
        <v>8323</v>
      </c>
      <c r="R1372" t="s">
        <v>8324</v>
      </c>
      <c r="S1372" s="16">
        <f t="shared" si="94"/>
        <v>41548.00335648148</v>
      </c>
      <c r="T1372" s="16">
        <f t="shared" si="95"/>
        <v>41563.00335648148</v>
      </c>
    </row>
    <row r="1373" spans="1:20" ht="4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92"/>
        <v>107</v>
      </c>
      <c r="P1373">
        <f t="shared" si="93"/>
        <v>107.07</v>
      </c>
      <c r="Q1373" s="11" t="s">
        <v>8323</v>
      </c>
      <c r="R1373" t="s">
        <v>8324</v>
      </c>
      <c r="S1373" s="16">
        <f t="shared" si="94"/>
        <v>42101.758587962962</v>
      </c>
      <c r="T1373" s="16">
        <f t="shared" si="95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92"/>
        <v>124</v>
      </c>
      <c r="P1374">
        <f t="shared" si="93"/>
        <v>38.75</v>
      </c>
      <c r="Q1374" s="11" t="s">
        <v>8323</v>
      </c>
      <c r="R1374" t="s">
        <v>8324</v>
      </c>
      <c r="S1374" s="16">
        <f t="shared" si="94"/>
        <v>41072.739953703705</v>
      </c>
      <c r="T1374" s="16">
        <f t="shared" si="95"/>
        <v>41102.739953703705</v>
      </c>
    </row>
    <row r="1375" spans="1:20" ht="2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92"/>
        <v>105</v>
      </c>
      <c r="P1375">
        <f t="shared" si="93"/>
        <v>201.94</v>
      </c>
      <c r="Q1375" s="11" t="s">
        <v>8323</v>
      </c>
      <c r="R1375" t="s">
        <v>8324</v>
      </c>
      <c r="S1375" s="16">
        <f t="shared" si="94"/>
        <v>42704.95177083333</v>
      </c>
      <c r="T1375" s="16">
        <f t="shared" si="95"/>
        <v>42734.95177083333</v>
      </c>
    </row>
    <row r="1376" spans="1:20" ht="4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92"/>
        <v>189</v>
      </c>
      <c r="P1376">
        <f t="shared" si="93"/>
        <v>43.06</v>
      </c>
      <c r="Q1376" s="11" t="s">
        <v>8323</v>
      </c>
      <c r="R1376" t="s">
        <v>8324</v>
      </c>
      <c r="S1376" s="16">
        <f t="shared" si="94"/>
        <v>42424.161898148144</v>
      </c>
      <c r="T1376" s="16">
        <f t="shared" si="95"/>
        <v>42454.12023148148</v>
      </c>
    </row>
    <row r="1377" spans="1:20" ht="42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92"/>
        <v>171</v>
      </c>
      <c r="P1377">
        <f t="shared" si="93"/>
        <v>62.87</v>
      </c>
      <c r="Q1377" s="11" t="s">
        <v>8323</v>
      </c>
      <c r="R1377" t="s">
        <v>8324</v>
      </c>
      <c r="S1377" s="16">
        <f t="shared" si="94"/>
        <v>42720.066192129627</v>
      </c>
      <c r="T1377" s="16">
        <f t="shared" si="95"/>
        <v>42750.066192129627</v>
      </c>
    </row>
    <row r="1378" spans="1:20" ht="2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92"/>
        <v>252</v>
      </c>
      <c r="P1378">
        <f t="shared" si="93"/>
        <v>55.61</v>
      </c>
      <c r="Q1378" s="11" t="s">
        <v>8323</v>
      </c>
      <c r="R1378" t="s">
        <v>8324</v>
      </c>
      <c r="S1378" s="16">
        <f t="shared" si="94"/>
        <v>42677.669050925921</v>
      </c>
      <c r="T1378" s="16">
        <f t="shared" si="95"/>
        <v>42707.710717592592</v>
      </c>
    </row>
    <row r="1379" spans="1:20" ht="4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92"/>
        <v>116</v>
      </c>
      <c r="P1379">
        <f t="shared" si="93"/>
        <v>48.71</v>
      </c>
      <c r="Q1379" s="11" t="s">
        <v>8323</v>
      </c>
      <c r="R1379" t="s">
        <v>8324</v>
      </c>
      <c r="S1379" s="16">
        <f t="shared" si="94"/>
        <v>42747.219560185185</v>
      </c>
      <c r="T1379" s="16">
        <f t="shared" si="95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92"/>
        <v>203</v>
      </c>
      <c r="P1380">
        <f t="shared" si="93"/>
        <v>30.58</v>
      </c>
      <c r="Q1380" s="11" t="s">
        <v>8323</v>
      </c>
      <c r="R1380" t="s">
        <v>8324</v>
      </c>
      <c r="S1380" s="16">
        <f t="shared" si="94"/>
        <v>42568.759374999994</v>
      </c>
      <c r="T1380" s="16">
        <f t="shared" si="95"/>
        <v>42583.759374999994</v>
      </c>
    </row>
    <row r="1381" spans="1:20" ht="2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92"/>
        <v>112</v>
      </c>
      <c r="P1381">
        <f t="shared" si="93"/>
        <v>73.91</v>
      </c>
      <c r="Q1381" s="11" t="s">
        <v>8323</v>
      </c>
      <c r="R1381" t="s">
        <v>8324</v>
      </c>
      <c r="S1381" s="16">
        <f t="shared" si="94"/>
        <v>42130.491620370376</v>
      </c>
      <c r="T1381" s="16">
        <f t="shared" si="95"/>
        <v>42160.491620370376</v>
      </c>
    </row>
    <row r="1382" spans="1:20" ht="28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92"/>
        <v>424</v>
      </c>
      <c r="P1382">
        <f t="shared" si="93"/>
        <v>21.2</v>
      </c>
      <c r="Q1382" s="11" t="s">
        <v>8323</v>
      </c>
      <c r="R1382" t="s">
        <v>8324</v>
      </c>
      <c r="S1382" s="16">
        <f t="shared" si="94"/>
        <v>42141.762800925921</v>
      </c>
      <c r="T1382" s="16">
        <f t="shared" si="95"/>
        <v>42164.083333333328</v>
      </c>
    </row>
    <row r="1383" spans="1:20" ht="42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92"/>
        <v>107</v>
      </c>
      <c r="P1383">
        <f t="shared" si="93"/>
        <v>73.36</v>
      </c>
      <c r="Q1383" s="11" t="s">
        <v>8323</v>
      </c>
      <c r="R1383" t="s">
        <v>8324</v>
      </c>
      <c r="S1383" s="16">
        <f t="shared" si="94"/>
        <v>42703.214409722219</v>
      </c>
      <c r="T1383" s="16">
        <f t="shared" si="95"/>
        <v>42733.214409722219</v>
      </c>
    </row>
    <row r="1384" spans="1:20" ht="4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92"/>
        <v>104</v>
      </c>
      <c r="P1384">
        <f t="shared" si="93"/>
        <v>56.41</v>
      </c>
      <c r="Q1384" s="11" t="s">
        <v>8323</v>
      </c>
      <c r="R1384" t="s">
        <v>8324</v>
      </c>
      <c r="S1384" s="16">
        <f t="shared" si="94"/>
        <v>41370.800185185188</v>
      </c>
      <c r="T1384" s="16">
        <f t="shared" si="95"/>
        <v>41400.800185185188</v>
      </c>
    </row>
    <row r="1385" spans="1:20" ht="4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92"/>
        <v>212</v>
      </c>
      <c r="P1385">
        <f t="shared" si="93"/>
        <v>50.25</v>
      </c>
      <c r="Q1385" s="11" t="s">
        <v>8323</v>
      </c>
      <c r="R1385" t="s">
        <v>8324</v>
      </c>
      <c r="S1385" s="16">
        <f t="shared" si="94"/>
        <v>42707.074976851851</v>
      </c>
      <c r="T1385" s="16">
        <f t="shared" si="95"/>
        <v>42727.074976851851</v>
      </c>
    </row>
    <row r="1386" spans="1:20" ht="4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92"/>
        <v>124</v>
      </c>
      <c r="P1386">
        <f t="shared" si="93"/>
        <v>68.94</v>
      </c>
      <c r="Q1386" s="11" t="s">
        <v>8323</v>
      </c>
      <c r="R1386" t="s">
        <v>8324</v>
      </c>
      <c r="S1386" s="16">
        <f t="shared" si="94"/>
        <v>42160.735208333332</v>
      </c>
      <c r="T1386" s="16">
        <f t="shared" si="95"/>
        <v>42190.735208333332</v>
      </c>
    </row>
    <row r="1387" spans="1:20" ht="4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92"/>
        <v>110</v>
      </c>
      <c r="P1387">
        <f t="shared" si="93"/>
        <v>65.91</v>
      </c>
      <c r="Q1387" s="11" t="s">
        <v>8323</v>
      </c>
      <c r="R1387" t="s">
        <v>8324</v>
      </c>
      <c r="S1387" s="16">
        <f t="shared" si="94"/>
        <v>42433.688900462963</v>
      </c>
      <c r="T1387" s="16">
        <f t="shared" si="95"/>
        <v>42489.507638888885</v>
      </c>
    </row>
    <row r="1388" spans="1:20" ht="2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92"/>
        <v>219</v>
      </c>
      <c r="P1388">
        <f t="shared" si="93"/>
        <v>62.5</v>
      </c>
      <c r="Q1388" s="11" t="s">
        <v>8323</v>
      </c>
      <c r="R1388" t="s">
        <v>8324</v>
      </c>
      <c r="S1388" s="16">
        <f t="shared" si="94"/>
        <v>42184.646863425922</v>
      </c>
      <c r="T1388" s="16">
        <f t="shared" si="95"/>
        <v>42214.646863425922</v>
      </c>
    </row>
    <row r="1389" spans="1:20" ht="4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92"/>
        <v>137</v>
      </c>
      <c r="P1389">
        <f t="shared" si="93"/>
        <v>70.06</v>
      </c>
      <c r="Q1389" s="11" t="s">
        <v>8323</v>
      </c>
      <c r="R1389" t="s">
        <v>8324</v>
      </c>
      <c r="S1389" s="16">
        <f t="shared" si="94"/>
        <v>42126.92123842593</v>
      </c>
      <c r="T1389" s="16">
        <f t="shared" si="95"/>
        <v>42158.1875</v>
      </c>
    </row>
    <row r="1390" spans="1:20" ht="4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92"/>
        <v>135</v>
      </c>
      <c r="P1390">
        <f t="shared" si="93"/>
        <v>60.18</v>
      </c>
      <c r="Q1390" s="11" t="s">
        <v>8323</v>
      </c>
      <c r="R1390" t="s">
        <v>8324</v>
      </c>
      <c r="S1390" s="16">
        <f t="shared" si="94"/>
        <v>42634.614780092597</v>
      </c>
      <c r="T1390" s="16">
        <f t="shared" si="95"/>
        <v>42660.676388888889</v>
      </c>
    </row>
    <row r="1391" spans="1:20" ht="2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92"/>
        <v>145</v>
      </c>
      <c r="P1391">
        <f t="shared" si="93"/>
        <v>21.38</v>
      </c>
      <c r="Q1391" s="11" t="s">
        <v>8323</v>
      </c>
      <c r="R1391" t="s">
        <v>8324</v>
      </c>
      <c r="S1391" s="16">
        <f t="shared" si="94"/>
        <v>42565.480983796297</v>
      </c>
      <c r="T1391" s="16">
        <f t="shared" si="95"/>
        <v>42595.480983796297</v>
      </c>
    </row>
    <row r="1392" spans="1:20" ht="4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92"/>
        <v>109</v>
      </c>
      <c r="P1392">
        <f t="shared" si="93"/>
        <v>160.79</v>
      </c>
      <c r="Q1392" s="11" t="s">
        <v>8323</v>
      </c>
      <c r="R1392" t="s">
        <v>8324</v>
      </c>
      <c r="S1392" s="16">
        <f t="shared" si="94"/>
        <v>42087.803310185183</v>
      </c>
      <c r="T1392" s="16">
        <f t="shared" si="95"/>
        <v>42121.716666666667</v>
      </c>
    </row>
    <row r="1393" spans="1:20" ht="4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92"/>
        <v>110</v>
      </c>
      <c r="P1393">
        <f t="shared" si="93"/>
        <v>42.38</v>
      </c>
      <c r="Q1393" s="11" t="s">
        <v>8323</v>
      </c>
      <c r="R1393" t="s">
        <v>8324</v>
      </c>
      <c r="S1393" s="16">
        <f t="shared" si="94"/>
        <v>42193.650671296295</v>
      </c>
      <c r="T1393" s="16">
        <f t="shared" si="95"/>
        <v>42238.207638888889</v>
      </c>
    </row>
    <row r="1394" spans="1:20" ht="4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92"/>
        <v>114</v>
      </c>
      <c r="P1394">
        <f t="shared" si="93"/>
        <v>27.32</v>
      </c>
      <c r="Q1394" s="11" t="s">
        <v>8323</v>
      </c>
      <c r="R1394" t="s">
        <v>8324</v>
      </c>
      <c r="S1394" s="16">
        <f t="shared" si="94"/>
        <v>42401.154930555553</v>
      </c>
      <c r="T1394" s="16">
        <f t="shared" si="95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92"/>
        <v>102</v>
      </c>
      <c r="P1395">
        <f t="shared" si="93"/>
        <v>196.83</v>
      </c>
      <c r="Q1395" s="11" t="s">
        <v>8323</v>
      </c>
      <c r="R1395" t="s">
        <v>8324</v>
      </c>
      <c r="S1395" s="16">
        <f t="shared" si="94"/>
        <v>42553.681979166664</v>
      </c>
      <c r="T1395" s="16">
        <f t="shared" si="95"/>
        <v>42583.681979166664</v>
      </c>
    </row>
    <row r="1396" spans="1:20" ht="4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92"/>
        <v>122</v>
      </c>
      <c r="P1396">
        <f t="shared" si="93"/>
        <v>53.88</v>
      </c>
      <c r="Q1396" s="11" t="s">
        <v>8323</v>
      </c>
      <c r="R1396" t="s">
        <v>8324</v>
      </c>
      <c r="S1396" s="16">
        <f t="shared" si="94"/>
        <v>42752.144976851851</v>
      </c>
      <c r="T1396" s="16">
        <f t="shared" si="95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92"/>
        <v>112</v>
      </c>
      <c r="P1397">
        <f t="shared" si="93"/>
        <v>47.76</v>
      </c>
      <c r="Q1397" s="11" t="s">
        <v>8323</v>
      </c>
      <c r="R1397" t="s">
        <v>8324</v>
      </c>
      <c r="S1397" s="16">
        <f t="shared" si="94"/>
        <v>42719.90834490741</v>
      </c>
      <c r="T1397" s="16">
        <f t="shared" si="95"/>
        <v>42749.90834490741</v>
      </c>
    </row>
    <row r="1398" spans="1:20" ht="4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92"/>
        <v>107</v>
      </c>
      <c r="P1398">
        <f t="shared" si="93"/>
        <v>88.19</v>
      </c>
      <c r="Q1398" s="11" t="s">
        <v>8323</v>
      </c>
      <c r="R1398" t="s">
        <v>8324</v>
      </c>
      <c r="S1398" s="16">
        <f t="shared" si="94"/>
        <v>42018.99863425926</v>
      </c>
      <c r="T1398" s="16">
        <f t="shared" si="95"/>
        <v>42048.99863425926</v>
      </c>
    </row>
    <row r="1399" spans="1:20" ht="4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92"/>
        <v>114</v>
      </c>
      <c r="P1399">
        <f t="shared" si="93"/>
        <v>72.06</v>
      </c>
      <c r="Q1399" s="11" t="s">
        <v>8323</v>
      </c>
      <c r="R1399" t="s">
        <v>8324</v>
      </c>
      <c r="S1399" s="16">
        <f t="shared" si="94"/>
        <v>42640.917939814812</v>
      </c>
      <c r="T1399" s="16">
        <f t="shared" si="95"/>
        <v>42670.888194444444</v>
      </c>
    </row>
    <row r="1400" spans="1:20" ht="4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92"/>
        <v>110</v>
      </c>
      <c r="P1400">
        <f t="shared" si="93"/>
        <v>74.25</v>
      </c>
      <c r="Q1400" s="11" t="s">
        <v>8323</v>
      </c>
      <c r="R1400" t="s">
        <v>8324</v>
      </c>
      <c r="S1400" s="16">
        <f t="shared" si="94"/>
        <v>42526.874236111107</v>
      </c>
      <c r="T1400" s="16">
        <f t="shared" si="95"/>
        <v>42556.874236111107</v>
      </c>
    </row>
    <row r="1401" spans="1:20" ht="4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92"/>
        <v>126</v>
      </c>
      <c r="P1401">
        <f t="shared" si="93"/>
        <v>61.7</v>
      </c>
      <c r="Q1401" s="11" t="s">
        <v>8323</v>
      </c>
      <c r="R1401" t="s">
        <v>8324</v>
      </c>
      <c r="S1401" s="16">
        <f t="shared" si="94"/>
        <v>41889.004317129627</v>
      </c>
      <c r="T1401" s="16">
        <f t="shared" si="95"/>
        <v>41919.004317129627</v>
      </c>
    </row>
    <row r="1402" spans="1:20" ht="4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92"/>
        <v>167</v>
      </c>
      <c r="P1402">
        <f t="shared" si="93"/>
        <v>17.239999999999998</v>
      </c>
      <c r="Q1402" s="11" t="s">
        <v>8323</v>
      </c>
      <c r="R1402" t="s">
        <v>8324</v>
      </c>
      <c r="S1402" s="16">
        <f t="shared" si="94"/>
        <v>42498.341122685189</v>
      </c>
      <c r="T1402" s="16">
        <f t="shared" si="95"/>
        <v>42533.229166666672</v>
      </c>
    </row>
    <row r="1403" spans="1:20" ht="42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92"/>
        <v>497</v>
      </c>
      <c r="P1403">
        <f t="shared" si="93"/>
        <v>51.72</v>
      </c>
      <c r="Q1403" s="11" t="s">
        <v>8323</v>
      </c>
      <c r="R1403" t="s">
        <v>8324</v>
      </c>
      <c r="S1403" s="16">
        <f t="shared" si="94"/>
        <v>41399.99622685185</v>
      </c>
      <c r="T1403" s="16">
        <f t="shared" si="95"/>
        <v>41420.99622685185</v>
      </c>
    </row>
    <row r="1404" spans="1:20" ht="4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92"/>
        <v>109</v>
      </c>
      <c r="P1404">
        <f t="shared" si="93"/>
        <v>24.15</v>
      </c>
      <c r="Q1404" s="11" t="s">
        <v>8323</v>
      </c>
      <c r="R1404" t="s">
        <v>8324</v>
      </c>
      <c r="S1404" s="16">
        <f t="shared" si="94"/>
        <v>42065.053368055553</v>
      </c>
      <c r="T1404" s="16">
        <f t="shared" si="95"/>
        <v>42125.011701388896</v>
      </c>
    </row>
    <row r="1405" spans="1:20" ht="4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92"/>
        <v>103</v>
      </c>
      <c r="P1405">
        <f t="shared" si="93"/>
        <v>62.17</v>
      </c>
      <c r="Q1405" s="11" t="s">
        <v>8323</v>
      </c>
      <c r="R1405" t="s">
        <v>8324</v>
      </c>
      <c r="S1405" s="16">
        <f t="shared" si="94"/>
        <v>41451.062905092593</v>
      </c>
      <c r="T1405" s="16">
        <f t="shared" si="95"/>
        <v>41481.062905092593</v>
      </c>
    </row>
    <row r="1406" spans="1:20" ht="4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92"/>
        <v>2</v>
      </c>
      <c r="P1406">
        <f t="shared" si="93"/>
        <v>48.2</v>
      </c>
      <c r="Q1406" s="11" t="s">
        <v>8320</v>
      </c>
      <c r="R1406" t="s">
        <v>8339</v>
      </c>
      <c r="S1406" s="16">
        <f t="shared" si="94"/>
        <v>42032.510243055556</v>
      </c>
      <c r="T1406" s="16">
        <f t="shared" si="95"/>
        <v>42057.510243055556</v>
      </c>
    </row>
    <row r="1407" spans="1:20" ht="2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92"/>
        <v>0</v>
      </c>
      <c r="P1407">
        <f t="shared" si="93"/>
        <v>6.18</v>
      </c>
      <c r="Q1407" s="11" t="s">
        <v>8320</v>
      </c>
      <c r="R1407" t="s">
        <v>8339</v>
      </c>
      <c r="S1407" s="16">
        <f t="shared" si="94"/>
        <v>41941.680567129632</v>
      </c>
      <c r="T1407" s="16">
        <f t="shared" si="95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92"/>
        <v>0</v>
      </c>
      <c r="P1408">
        <f t="shared" si="93"/>
        <v>5</v>
      </c>
      <c r="Q1408" s="11" t="s">
        <v>8320</v>
      </c>
      <c r="R1408" t="s">
        <v>8339</v>
      </c>
      <c r="S1408" s="16">
        <f t="shared" si="94"/>
        <v>42297.432951388888</v>
      </c>
      <c r="T1408" s="16">
        <f t="shared" si="95"/>
        <v>42350.416666666672</v>
      </c>
    </row>
    <row r="1409" spans="1:20" ht="4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92"/>
        <v>1</v>
      </c>
      <c r="P1409">
        <f t="shared" si="93"/>
        <v>7.5</v>
      </c>
      <c r="Q1409" s="11" t="s">
        <v>8320</v>
      </c>
      <c r="R1409" t="s">
        <v>8339</v>
      </c>
      <c r="S1409" s="16">
        <f t="shared" si="94"/>
        <v>41838.536782407406</v>
      </c>
      <c r="T1409" s="16">
        <f t="shared" si="95"/>
        <v>41863.536782407406</v>
      </c>
    </row>
    <row r="1410" spans="1:20" ht="4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92"/>
        <v>7</v>
      </c>
      <c r="P1410">
        <f t="shared" si="93"/>
        <v>12</v>
      </c>
      <c r="Q1410" s="11" t="s">
        <v>8320</v>
      </c>
      <c r="R1410" t="s">
        <v>8339</v>
      </c>
      <c r="S1410" s="16">
        <f t="shared" si="94"/>
        <v>42291.872175925921</v>
      </c>
      <c r="T1410" s="16">
        <f t="shared" si="95"/>
        <v>42321.913842592592</v>
      </c>
    </row>
    <row r="1411" spans="1:20" ht="4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si="92"/>
        <v>0</v>
      </c>
      <c r="P1411">
        <f t="shared" si="93"/>
        <v>0</v>
      </c>
      <c r="Q1411" s="11" t="s">
        <v>8320</v>
      </c>
      <c r="R1411" t="s">
        <v>8339</v>
      </c>
      <c r="S1411" s="16">
        <f t="shared" si="94"/>
        <v>41945.133506944447</v>
      </c>
      <c r="T1411" s="16">
        <f t="shared" si="95"/>
        <v>42005.175173611111</v>
      </c>
    </row>
    <row r="1412" spans="1:20" ht="4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92"/>
        <v>0</v>
      </c>
      <c r="P1412">
        <f t="shared" si="93"/>
        <v>1</v>
      </c>
      <c r="Q1412" s="11" t="s">
        <v>8320</v>
      </c>
      <c r="R1412" t="s">
        <v>8339</v>
      </c>
      <c r="S1412" s="16">
        <f t="shared" si="94"/>
        <v>42479.318518518514</v>
      </c>
      <c r="T1412" s="16">
        <f t="shared" si="95"/>
        <v>42524.318518518514</v>
      </c>
    </row>
    <row r="1413" spans="1:20" ht="42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92"/>
        <v>0</v>
      </c>
      <c r="P1413">
        <f t="shared" si="93"/>
        <v>2.33</v>
      </c>
      <c r="Q1413" s="11" t="s">
        <v>8320</v>
      </c>
      <c r="R1413" t="s">
        <v>8339</v>
      </c>
      <c r="S1413" s="16">
        <f t="shared" si="94"/>
        <v>42013.059027777781</v>
      </c>
      <c r="T1413" s="16">
        <f t="shared" si="95"/>
        <v>42041.059027777781</v>
      </c>
    </row>
    <row r="1414" spans="1:20" ht="2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92"/>
        <v>5</v>
      </c>
      <c r="P1414">
        <f t="shared" si="93"/>
        <v>24.62</v>
      </c>
      <c r="Q1414" s="11" t="s">
        <v>8320</v>
      </c>
      <c r="R1414" t="s">
        <v>8339</v>
      </c>
      <c r="S1414" s="16">
        <f t="shared" si="94"/>
        <v>41947.063645833332</v>
      </c>
      <c r="T1414" s="16">
        <f t="shared" si="95"/>
        <v>41977.063645833332</v>
      </c>
    </row>
    <row r="1415" spans="1:20" ht="5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92"/>
        <v>5</v>
      </c>
      <c r="P1415">
        <f t="shared" si="93"/>
        <v>100</v>
      </c>
      <c r="Q1415" s="11" t="s">
        <v>8320</v>
      </c>
      <c r="R1415" t="s">
        <v>8339</v>
      </c>
      <c r="S1415" s="16">
        <f t="shared" si="94"/>
        <v>42360.437152777777</v>
      </c>
      <c r="T1415" s="16">
        <f t="shared" si="95"/>
        <v>42420.437152777777</v>
      </c>
    </row>
    <row r="1416" spans="1:20" ht="4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92"/>
        <v>0</v>
      </c>
      <c r="P1416">
        <f t="shared" si="93"/>
        <v>1</v>
      </c>
      <c r="Q1416" s="11" t="s">
        <v>8320</v>
      </c>
      <c r="R1416" t="s">
        <v>8339</v>
      </c>
      <c r="S1416" s="16">
        <f t="shared" si="94"/>
        <v>42708.25309027778</v>
      </c>
      <c r="T1416" s="16">
        <f t="shared" si="95"/>
        <v>42738.25309027778</v>
      </c>
    </row>
    <row r="1417" spans="1:20" ht="4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92"/>
        <v>18</v>
      </c>
      <c r="P1417">
        <f t="shared" si="93"/>
        <v>88.89</v>
      </c>
      <c r="Q1417" s="11" t="s">
        <v>8320</v>
      </c>
      <c r="R1417" t="s">
        <v>8339</v>
      </c>
      <c r="S1417" s="16">
        <f t="shared" si="94"/>
        <v>42192.675821759258</v>
      </c>
      <c r="T1417" s="16">
        <f t="shared" si="95"/>
        <v>42232.675821759258</v>
      </c>
    </row>
    <row r="1418" spans="1:20" ht="4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92"/>
        <v>0</v>
      </c>
      <c r="P1418">
        <f t="shared" si="93"/>
        <v>0</v>
      </c>
      <c r="Q1418" s="11" t="s">
        <v>8320</v>
      </c>
      <c r="R1418" t="s">
        <v>8339</v>
      </c>
      <c r="S1418" s="16">
        <f t="shared" si="94"/>
        <v>42299.926145833335</v>
      </c>
      <c r="T1418" s="16">
        <f t="shared" si="95"/>
        <v>42329.967812499999</v>
      </c>
    </row>
    <row r="1419" spans="1:20" ht="4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92"/>
        <v>1</v>
      </c>
      <c r="P1419">
        <f t="shared" si="93"/>
        <v>27.5</v>
      </c>
      <c r="Q1419" s="11" t="s">
        <v>8320</v>
      </c>
      <c r="R1419" t="s">
        <v>8339</v>
      </c>
      <c r="S1419" s="16">
        <f t="shared" si="94"/>
        <v>42232.15016203704</v>
      </c>
      <c r="T1419" s="16">
        <f t="shared" si="95"/>
        <v>42262.465972222228</v>
      </c>
    </row>
    <row r="1420" spans="1:20" ht="5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92"/>
        <v>0</v>
      </c>
      <c r="P1420">
        <f t="shared" si="93"/>
        <v>6</v>
      </c>
      <c r="Q1420" s="11" t="s">
        <v>8320</v>
      </c>
      <c r="R1420" t="s">
        <v>8339</v>
      </c>
      <c r="S1420" s="16">
        <f t="shared" si="94"/>
        <v>42395.456412037034</v>
      </c>
      <c r="T1420" s="16">
        <f t="shared" si="95"/>
        <v>42425.456412037034</v>
      </c>
    </row>
    <row r="1421" spans="1:20" ht="42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92"/>
        <v>7</v>
      </c>
      <c r="P1421">
        <f t="shared" si="93"/>
        <v>44.5</v>
      </c>
      <c r="Q1421" s="11" t="s">
        <v>8320</v>
      </c>
      <c r="R1421" t="s">
        <v>8339</v>
      </c>
      <c r="S1421" s="16">
        <f t="shared" si="94"/>
        <v>42622.456238425926</v>
      </c>
      <c r="T1421" s="16">
        <f t="shared" si="95"/>
        <v>42652.456238425926</v>
      </c>
    </row>
    <row r="1422" spans="1:20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92"/>
        <v>3</v>
      </c>
      <c r="P1422">
        <f t="shared" si="93"/>
        <v>1</v>
      </c>
      <c r="Q1422" s="11" t="s">
        <v>8320</v>
      </c>
      <c r="R1422" t="s">
        <v>8339</v>
      </c>
      <c r="S1422" s="16">
        <f t="shared" si="94"/>
        <v>42524.667662037042</v>
      </c>
      <c r="T1422" s="16">
        <f t="shared" si="95"/>
        <v>42549.667662037042</v>
      </c>
    </row>
    <row r="1423" spans="1:20" ht="42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ref="O1423:O1486" si="96">ROUND(E1423/D1423*100,0)</f>
        <v>0</v>
      </c>
      <c r="P1423">
        <f t="shared" ref="P1423:P1486" si="97">IFERROR(ROUND(E1423/L1423,2),0)</f>
        <v>100</v>
      </c>
      <c r="Q1423" s="11" t="s">
        <v>8320</v>
      </c>
      <c r="R1423" t="s">
        <v>8339</v>
      </c>
      <c r="S1423" s="16">
        <f t="shared" ref="S1423:S1486" si="98">(((J1423/60)/60/24)+DATE(1970,1,1))</f>
        <v>42013.915613425925</v>
      </c>
      <c r="T1423" s="16">
        <f t="shared" ref="T1423:T1486" si="99">(((I1423/60)/60)/24)+DATE(1970,1,1)</f>
        <v>42043.915613425925</v>
      </c>
    </row>
    <row r="1424" spans="1:20" ht="4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96"/>
        <v>0</v>
      </c>
      <c r="P1424">
        <f t="shared" si="97"/>
        <v>13</v>
      </c>
      <c r="Q1424" s="11" t="s">
        <v>8320</v>
      </c>
      <c r="R1424" t="s">
        <v>8339</v>
      </c>
      <c r="S1424" s="16">
        <f t="shared" si="98"/>
        <v>42604.239629629628</v>
      </c>
      <c r="T1424" s="16">
        <f t="shared" si="99"/>
        <v>42634.239629629628</v>
      </c>
    </row>
    <row r="1425" spans="1:20" ht="4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96"/>
        <v>0</v>
      </c>
      <c r="P1425">
        <f t="shared" si="97"/>
        <v>100</v>
      </c>
      <c r="Q1425" s="11" t="s">
        <v>8320</v>
      </c>
      <c r="R1425" t="s">
        <v>8339</v>
      </c>
      <c r="S1425" s="16">
        <f t="shared" si="98"/>
        <v>42340.360312500001</v>
      </c>
      <c r="T1425" s="16">
        <f t="shared" si="99"/>
        <v>42370.360312500001</v>
      </c>
    </row>
    <row r="1426" spans="1:20" ht="4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96"/>
        <v>20</v>
      </c>
      <c r="P1426">
        <f t="shared" si="97"/>
        <v>109.07</v>
      </c>
      <c r="Q1426" s="11" t="s">
        <v>8320</v>
      </c>
      <c r="R1426" t="s">
        <v>8339</v>
      </c>
      <c r="S1426" s="16">
        <f t="shared" si="98"/>
        <v>42676.717615740738</v>
      </c>
      <c r="T1426" s="16">
        <f t="shared" si="99"/>
        <v>42689.759282407409</v>
      </c>
    </row>
    <row r="1427" spans="1:20" ht="4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96"/>
        <v>0</v>
      </c>
      <c r="P1427">
        <f t="shared" si="97"/>
        <v>0</v>
      </c>
      <c r="Q1427" s="11" t="s">
        <v>8320</v>
      </c>
      <c r="R1427" t="s">
        <v>8339</v>
      </c>
      <c r="S1427" s="16">
        <f t="shared" si="98"/>
        <v>42093.131469907406</v>
      </c>
      <c r="T1427" s="16">
        <f t="shared" si="99"/>
        <v>42123.131469907406</v>
      </c>
    </row>
    <row r="1428" spans="1:20" ht="4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96"/>
        <v>0</v>
      </c>
      <c r="P1428">
        <f t="shared" si="97"/>
        <v>0</v>
      </c>
      <c r="Q1428" s="11" t="s">
        <v>8320</v>
      </c>
      <c r="R1428" t="s">
        <v>8339</v>
      </c>
      <c r="S1428" s="16">
        <f t="shared" si="98"/>
        <v>42180.390277777777</v>
      </c>
      <c r="T1428" s="16">
        <f t="shared" si="99"/>
        <v>42240.390277777777</v>
      </c>
    </row>
    <row r="1429" spans="1:20" ht="42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96"/>
        <v>8</v>
      </c>
      <c r="P1429">
        <f t="shared" si="97"/>
        <v>104.75</v>
      </c>
      <c r="Q1429" s="11" t="s">
        <v>8320</v>
      </c>
      <c r="R1429" t="s">
        <v>8339</v>
      </c>
      <c r="S1429" s="16">
        <f t="shared" si="98"/>
        <v>42601.851678240739</v>
      </c>
      <c r="T1429" s="16">
        <f t="shared" si="99"/>
        <v>42631.851678240739</v>
      </c>
    </row>
    <row r="1430" spans="1:20" ht="4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96"/>
        <v>5</v>
      </c>
      <c r="P1430">
        <f t="shared" si="97"/>
        <v>15</v>
      </c>
      <c r="Q1430" s="11" t="s">
        <v>8320</v>
      </c>
      <c r="R1430" t="s">
        <v>8339</v>
      </c>
      <c r="S1430" s="16">
        <f t="shared" si="98"/>
        <v>42432.379826388889</v>
      </c>
      <c r="T1430" s="16">
        <f t="shared" si="99"/>
        <v>42462.338159722218</v>
      </c>
    </row>
    <row r="1431" spans="1:20" ht="4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96"/>
        <v>0</v>
      </c>
      <c r="P1431">
        <f t="shared" si="97"/>
        <v>0</v>
      </c>
      <c r="Q1431" s="11" t="s">
        <v>8320</v>
      </c>
      <c r="R1431" t="s">
        <v>8339</v>
      </c>
      <c r="S1431" s="16">
        <f t="shared" si="98"/>
        <v>42074.060671296291</v>
      </c>
      <c r="T1431" s="16">
        <f t="shared" si="99"/>
        <v>42104.060671296291</v>
      </c>
    </row>
    <row r="1432" spans="1:20" ht="4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96"/>
        <v>8</v>
      </c>
      <c r="P1432">
        <f t="shared" si="97"/>
        <v>80.599999999999994</v>
      </c>
      <c r="Q1432" s="11" t="s">
        <v>8320</v>
      </c>
      <c r="R1432" t="s">
        <v>8339</v>
      </c>
      <c r="S1432" s="16">
        <f t="shared" si="98"/>
        <v>41961.813518518517</v>
      </c>
      <c r="T1432" s="16">
        <f t="shared" si="99"/>
        <v>41992.813518518517</v>
      </c>
    </row>
    <row r="1433" spans="1:20" ht="4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96"/>
        <v>32</v>
      </c>
      <c r="P1433">
        <f t="shared" si="97"/>
        <v>115.55</v>
      </c>
      <c r="Q1433" s="11" t="s">
        <v>8320</v>
      </c>
      <c r="R1433" t="s">
        <v>8339</v>
      </c>
      <c r="S1433" s="16">
        <f t="shared" si="98"/>
        <v>42304.210833333331</v>
      </c>
      <c r="T1433" s="16">
        <f t="shared" si="99"/>
        <v>42334.252500000002</v>
      </c>
    </row>
    <row r="1434" spans="1:20" ht="4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96"/>
        <v>0</v>
      </c>
      <c r="P1434">
        <f t="shared" si="97"/>
        <v>0</v>
      </c>
      <c r="Q1434" s="11" t="s">
        <v>8320</v>
      </c>
      <c r="R1434" t="s">
        <v>8339</v>
      </c>
      <c r="S1434" s="16">
        <f t="shared" si="98"/>
        <v>42175.780416666668</v>
      </c>
      <c r="T1434" s="16">
        <f t="shared" si="99"/>
        <v>42205.780416666668</v>
      </c>
    </row>
    <row r="1435" spans="1:20" ht="4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96"/>
        <v>7</v>
      </c>
      <c r="P1435">
        <f t="shared" si="97"/>
        <v>80.5</v>
      </c>
      <c r="Q1435" s="11" t="s">
        <v>8320</v>
      </c>
      <c r="R1435" t="s">
        <v>8339</v>
      </c>
      <c r="S1435" s="16">
        <f t="shared" si="98"/>
        <v>42673.625868055555</v>
      </c>
      <c r="T1435" s="16">
        <f t="shared" si="99"/>
        <v>42714.458333333328</v>
      </c>
    </row>
    <row r="1436" spans="1:20" ht="4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96"/>
        <v>10</v>
      </c>
      <c r="P1436">
        <f t="shared" si="97"/>
        <v>744.55</v>
      </c>
      <c r="Q1436" s="11" t="s">
        <v>8320</v>
      </c>
      <c r="R1436" t="s">
        <v>8339</v>
      </c>
      <c r="S1436" s="16">
        <f t="shared" si="98"/>
        <v>42142.767106481479</v>
      </c>
      <c r="T1436" s="16">
        <f t="shared" si="99"/>
        <v>42163.625</v>
      </c>
    </row>
    <row r="1437" spans="1:20" ht="28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96"/>
        <v>0</v>
      </c>
      <c r="P1437">
        <f t="shared" si="97"/>
        <v>7.5</v>
      </c>
      <c r="Q1437" s="11" t="s">
        <v>8320</v>
      </c>
      <c r="R1437" t="s">
        <v>8339</v>
      </c>
      <c r="S1437" s="16">
        <f t="shared" si="98"/>
        <v>42258.780324074076</v>
      </c>
      <c r="T1437" s="16">
        <f t="shared" si="99"/>
        <v>42288.780324074076</v>
      </c>
    </row>
    <row r="1438" spans="1:20" ht="4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96"/>
        <v>1</v>
      </c>
      <c r="P1438">
        <f t="shared" si="97"/>
        <v>38.5</v>
      </c>
      <c r="Q1438" s="11" t="s">
        <v>8320</v>
      </c>
      <c r="R1438" t="s">
        <v>8339</v>
      </c>
      <c r="S1438" s="16">
        <f t="shared" si="98"/>
        <v>42391.35019675926</v>
      </c>
      <c r="T1438" s="16">
        <f t="shared" si="99"/>
        <v>42421.35019675926</v>
      </c>
    </row>
    <row r="1439" spans="1:20" ht="5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96"/>
        <v>27</v>
      </c>
      <c r="P1439">
        <f t="shared" si="97"/>
        <v>36.68</v>
      </c>
      <c r="Q1439" s="11" t="s">
        <v>8320</v>
      </c>
      <c r="R1439" t="s">
        <v>8339</v>
      </c>
      <c r="S1439" s="16">
        <f t="shared" si="98"/>
        <v>41796.531701388885</v>
      </c>
      <c r="T1439" s="16">
        <f t="shared" si="99"/>
        <v>41833.207638888889</v>
      </c>
    </row>
    <row r="1440" spans="1:20" ht="4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96"/>
        <v>3</v>
      </c>
      <c r="P1440">
        <f t="shared" si="97"/>
        <v>75</v>
      </c>
      <c r="Q1440" s="11" t="s">
        <v>8320</v>
      </c>
      <c r="R1440" t="s">
        <v>8339</v>
      </c>
      <c r="S1440" s="16">
        <f t="shared" si="98"/>
        <v>42457.871516203704</v>
      </c>
      <c r="T1440" s="16">
        <f t="shared" si="99"/>
        <v>42487.579861111109</v>
      </c>
    </row>
    <row r="1441" spans="1:20" ht="4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96"/>
        <v>7</v>
      </c>
      <c r="P1441">
        <f t="shared" si="97"/>
        <v>30</v>
      </c>
      <c r="Q1441" s="11" t="s">
        <v>8320</v>
      </c>
      <c r="R1441" t="s">
        <v>8339</v>
      </c>
      <c r="S1441" s="16">
        <f t="shared" si="98"/>
        <v>42040.829872685179</v>
      </c>
      <c r="T1441" s="16">
        <f t="shared" si="99"/>
        <v>42070.829872685179</v>
      </c>
    </row>
    <row r="1442" spans="1:20" ht="4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96"/>
        <v>0</v>
      </c>
      <c r="P1442">
        <f t="shared" si="97"/>
        <v>1</v>
      </c>
      <c r="Q1442" s="11" t="s">
        <v>8320</v>
      </c>
      <c r="R1442" t="s">
        <v>8339</v>
      </c>
      <c r="S1442" s="16">
        <f t="shared" si="98"/>
        <v>42486.748414351852</v>
      </c>
      <c r="T1442" s="16">
        <f t="shared" si="99"/>
        <v>42516.748414351852</v>
      </c>
    </row>
    <row r="1443" spans="1:20" ht="4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96"/>
        <v>1</v>
      </c>
      <c r="P1443">
        <f t="shared" si="97"/>
        <v>673.33</v>
      </c>
      <c r="Q1443" s="11" t="s">
        <v>8320</v>
      </c>
      <c r="R1443" t="s">
        <v>8339</v>
      </c>
      <c r="S1443" s="16">
        <f t="shared" si="98"/>
        <v>42198.765844907408</v>
      </c>
      <c r="T1443" s="16">
        <f t="shared" si="99"/>
        <v>42258.765844907408</v>
      </c>
    </row>
    <row r="1444" spans="1:20" ht="4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96"/>
        <v>0</v>
      </c>
      <c r="P1444">
        <f t="shared" si="97"/>
        <v>0</v>
      </c>
      <c r="Q1444" s="11" t="s">
        <v>8320</v>
      </c>
      <c r="R1444" t="s">
        <v>8339</v>
      </c>
      <c r="S1444" s="16">
        <f t="shared" si="98"/>
        <v>42485.64534722222</v>
      </c>
      <c r="T1444" s="16">
        <f t="shared" si="99"/>
        <v>42515.64534722222</v>
      </c>
    </row>
    <row r="1445" spans="1:20" ht="4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96"/>
        <v>0</v>
      </c>
      <c r="P1445">
        <f t="shared" si="97"/>
        <v>0</v>
      </c>
      <c r="Q1445" s="11" t="s">
        <v>8320</v>
      </c>
      <c r="R1445" t="s">
        <v>8339</v>
      </c>
      <c r="S1445" s="16">
        <f t="shared" si="98"/>
        <v>42707.926030092596</v>
      </c>
      <c r="T1445" s="16">
        <f t="shared" si="99"/>
        <v>42737.926030092596</v>
      </c>
    </row>
    <row r="1446" spans="1:20" ht="4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96"/>
        <v>0</v>
      </c>
      <c r="P1446">
        <f t="shared" si="97"/>
        <v>0</v>
      </c>
      <c r="Q1446" s="11" t="s">
        <v>8320</v>
      </c>
      <c r="R1446" t="s">
        <v>8339</v>
      </c>
      <c r="S1446" s="16">
        <f t="shared" si="98"/>
        <v>42199.873402777783</v>
      </c>
      <c r="T1446" s="16">
        <f t="shared" si="99"/>
        <v>42259.873402777783</v>
      </c>
    </row>
    <row r="1447" spans="1:20" ht="4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96"/>
        <v>0</v>
      </c>
      <c r="P1447">
        <f t="shared" si="97"/>
        <v>0</v>
      </c>
      <c r="Q1447" s="11" t="s">
        <v>8320</v>
      </c>
      <c r="R1447" t="s">
        <v>8339</v>
      </c>
      <c r="S1447" s="16">
        <f t="shared" si="98"/>
        <v>42139.542303240742</v>
      </c>
      <c r="T1447" s="16">
        <f t="shared" si="99"/>
        <v>42169.542303240742</v>
      </c>
    </row>
    <row r="1448" spans="1:20" ht="4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96"/>
        <v>0</v>
      </c>
      <c r="P1448">
        <f t="shared" si="97"/>
        <v>0</v>
      </c>
      <c r="Q1448" s="11" t="s">
        <v>8320</v>
      </c>
      <c r="R1448" t="s">
        <v>8339</v>
      </c>
      <c r="S1448" s="16">
        <f t="shared" si="98"/>
        <v>42461.447662037041</v>
      </c>
      <c r="T1448" s="16">
        <f t="shared" si="99"/>
        <v>42481.447662037041</v>
      </c>
    </row>
    <row r="1449" spans="1:20" ht="2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96"/>
        <v>0</v>
      </c>
      <c r="P1449">
        <f t="shared" si="97"/>
        <v>25</v>
      </c>
      <c r="Q1449" s="11" t="s">
        <v>8320</v>
      </c>
      <c r="R1449" t="s">
        <v>8339</v>
      </c>
      <c r="S1449" s="16">
        <f t="shared" si="98"/>
        <v>42529.730717592596</v>
      </c>
      <c r="T1449" s="16">
        <f t="shared" si="99"/>
        <v>42559.730717592596</v>
      </c>
    </row>
    <row r="1450" spans="1:20" ht="42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96"/>
        <v>0</v>
      </c>
      <c r="P1450">
        <f t="shared" si="97"/>
        <v>0</v>
      </c>
      <c r="Q1450" s="11" t="s">
        <v>8320</v>
      </c>
      <c r="R1450" t="s">
        <v>8339</v>
      </c>
      <c r="S1450" s="16">
        <f t="shared" si="98"/>
        <v>42115.936550925922</v>
      </c>
      <c r="T1450" s="16">
        <f t="shared" si="99"/>
        <v>42146.225694444445</v>
      </c>
    </row>
    <row r="1451" spans="1:20" ht="4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96"/>
        <v>0</v>
      </c>
      <c r="P1451">
        <f t="shared" si="97"/>
        <v>0</v>
      </c>
      <c r="Q1451" s="11" t="s">
        <v>8320</v>
      </c>
      <c r="R1451" t="s">
        <v>8339</v>
      </c>
      <c r="S1451" s="16">
        <f t="shared" si="98"/>
        <v>42086.811400462961</v>
      </c>
      <c r="T1451" s="16">
        <f t="shared" si="99"/>
        <v>42134.811400462961</v>
      </c>
    </row>
    <row r="1452" spans="1:20" ht="42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96"/>
        <v>0</v>
      </c>
      <c r="P1452">
        <f t="shared" si="97"/>
        <v>1</v>
      </c>
      <c r="Q1452" s="11" t="s">
        <v>8320</v>
      </c>
      <c r="R1452" t="s">
        <v>8339</v>
      </c>
      <c r="S1452" s="16">
        <f t="shared" si="98"/>
        <v>42390.171261574069</v>
      </c>
      <c r="T1452" s="16">
        <f t="shared" si="99"/>
        <v>42420.171261574069</v>
      </c>
    </row>
    <row r="1453" spans="1:20" ht="28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96"/>
        <v>0</v>
      </c>
      <c r="P1453">
        <f t="shared" si="97"/>
        <v>1</v>
      </c>
      <c r="Q1453" s="11" t="s">
        <v>8320</v>
      </c>
      <c r="R1453" t="s">
        <v>8339</v>
      </c>
      <c r="S1453" s="16">
        <f t="shared" si="98"/>
        <v>41931.959016203706</v>
      </c>
      <c r="T1453" s="16">
        <f t="shared" si="99"/>
        <v>41962.00068287037</v>
      </c>
    </row>
    <row r="1454" spans="1:20" ht="2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96"/>
        <v>0</v>
      </c>
      <c r="P1454">
        <f t="shared" si="97"/>
        <v>0</v>
      </c>
      <c r="Q1454" s="11" t="s">
        <v>8320</v>
      </c>
      <c r="R1454" t="s">
        <v>8339</v>
      </c>
      <c r="S1454" s="16">
        <f t="shared" si="98"/>
        <v>41818.703275462962</v>
      </c>
      <c r="T1454" s="16">
        <f t="shared" si="99"/>
        <v>41848.703275462962</v>
      </c>
    </row>
    <row r="1455" spans="1:20" ht="4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96"/>
        <v>0</v>
      </c>
      <c r="P1455">
        <f t="shared" si="97"/>
        <v>0</v>
      </c>
      <c r="Q1455" s="11" t="s">
        <v>8320</v>
      </c>
      <c r="R1455" t="s">
        <v>8339</v>
      </c>
      <c r="S1455" s="16">
        <f t="shared" si="98"/>
        <v>42795.696145833332</v>
      </c>
      <c r="T1455" s="16">
        <f t="shared" si="99"/>
        <v>42840.654479166667</v>
      </c>
    </row>
    <row r="1456" spans="1:20" ht="4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96"/>
        <v>1</v>
      </c>
      <c r="P1456">
        <f t="shared" si="97"/>
        <v>15</v>
      </c>
      <c r="Q1456" s="11" t="s">
        <v>8320</v>
      </c>
      <c r="R1456" t="s">
        <v>8339</v>
      </c>
      <c r="S1456" s="16">
        <f t="shared" si="98"/>
        <v>42463.866666666669</v>
      </c>
      <c r="T1456" s="16">
        <f t="shared" si="99"/>
        <v>42484.915972222225</v>
      </c>
    </row>
    <row r="1457" spans="1:20" ht="4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96"/>
        <v>11</v>
      </c>
      <c r="P1457">
        <f t="shared" si="97"/>
        <v>225</v>
      </c>
      <c r="Q1457" s="11" t="s">
        <v>8320</v>
      </c>
      <c r="R1457" t="s">
        <v>8339</v>
      </c>
      <c r="S1457" s="16">
        <f t="shared" si="98"/>
        <v>41832.672685185185</v>
      </c>
      <c r="T1457" s="16">
        <f t="shared" si="99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96"/>
        <v>3</v>
      </c>
      <c r="P1458">
        <f t="shared" si="97"/>
        <v>48.33</v>
      </c>
      <c r="Q1458" s="11" t="s">
        <v>8320</v>
      </c>
      <c r="R1458" t="s">
        <v>8339</v>
      </c>
      <c r="S1458" s="16">
        <f t="shared" si="98"/>
        <v>42708.668576388889</v>
      </c>
      <c r="T1458" s="16">
        <f t="shared" si="99"/>
        <v>42738.668576388889</v>
      </c>
    </row>
    <row r="1459" spans="1:20" ht="2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96"/>
        <v>0</v>
      </c>
      <c r="P1459">
        <f t="shared" si="97"/>
        <v>0</v>
      </c>
      <c r="Q1459" s="11" t="s">
        <v>8320</v>
      </c>
      <c r="R1459" t="s">
        <v>8339</v>
      </c>
      <c r="S1459" s="16">
        <f t="shared" si="98"/>
        <v>42289.89634259259</v>
      </c>
      <c r="T1459" s="16">
        <f t="shared" si="99"/>
        <v>42319.938009259262</v>
      </c>
    </row>
    <row r="1460" spans="1:20" ht="42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96"/>
        <v>0</v>
      </c>
      <c r="P1460">
        <f t="shared" si="97"/>
        <v>0</v>
      </c>
      <c r="Q1460" s="11" t="s">
        <v>8320</v>
      </c>
      <c r="R1460" t="s">
        <v>8339</v>
      </c>
      <c r="S1460" s="16">
        <f t="shared" si="98"/>
        <v>41831.705555555556</v>
      </c>
      <c r="T1460" s="16">
        <f t="shared" si="99"/>
        <v>41862.166666666664</v>
      </c>
    </row>
    <row r="1461" spans="1:20" ht="4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96"/>
        <v>0</v>
      </c>
      <c r="P1461">
        <f t="shared" si="97"/>
        <v>0</v>
      </c>
      <c r="Q1461" s="11" t="s">
        <v>8320</v>
      </c>
      <c r="R1461" t="s">
        <v>8339</v>
      </c>
      <c r="S1461" s="16">
        <f t="shared" si="98"/>
        <v>42312.204814814817</v>
      </c>
      <c r="T1461" s="16">
        <f t="shared" si="99"/>
        <v>42340.725694444445</v>
      </c>
    </row>
    <row r="1462" spans="1:20" ht="4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96"/>
        <v>0</v>
      </c>
      <c r="P1462">
        <f t="shared" si="97"/>
        <v>0</v>
      </c>
      <c r="Q1462" s="11" t="s">
        <v>8320</v>
      </c>
      <c r="R1462" t="s">
        <v>8339</v>
      </c>
      <c r="S1462" s="16">
        <f t="shared" si="98"/>
        <v>41915.896967592591</v>
      </c>
      <c r="T1462" s="16">
        <f t="shared" si="99"/>
        <v>41973.989583333328</v>
      </c>
    </row>
    <row r="1463" spans="1:20" ht="2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96"/>
        <v>101</v>
      </c>
      <c r="P1463">
        <f t="shared" si="97"/>
        <v>44.67</v>
      </c>
      <c r="Q1463" s="11" t="s">
        <v>8320</v>
      </c>
      <c r="R1463" t="s">
        <v>8340</v>
      </c>
      <c r="S1463" s="16">
        <f t="shared" si="98"/>
        <v>41899.645300925928</v>
      </c>
      <c r="T1463" s="16">
        <f t="shared" si="99"/>
        <v>41933</v>
      </c>
    </row>
    <row r="1464" spans="1:20" ht="2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96"/>
        <v>109</v>
      </c>
      <c r="P1464">
        <f t="shared" si="97"/>
        <v>28.94</v>
      </c>
      <c r="Q1464" s="11" t="s">
        <v>8320</v>
      </c>
      <c r="R1464" t="s">
        <v>8340</v>
      </c>
      <c r="S1464" s="16">
        <f t="shared" si="98"/>
        <v>41344.662858796299</v>
      </c>
      <c r="T1464" s="16">
        <f t="shared" si="99"/>
        <v>41374.662858796299</v>
      </c>
    </row>
    <row r="1465" spans="1:20" ht="4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96"/>
        <v>148</v>
      </c>
      <c r="P1465">
        <f t="shared" si="97"/>
        <v>35.44</v>
      </c>
      <c r="Q1465" s="11" t="s">
        <v>8320</v>
      </c>
      <c r="R1465" t="s">
        <v>8340</v>
      </c>
      <c r="S1465" s="16">
        <f t="shared" si="98"/>
        <v>41326.911319444444</v>
      </c>
      <c r="T1465" s="16">
        <f t="shared" si="99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96"/>
        <v>163</v>
      </c>
      <c r="P1466">
        <f t="shared" si="97"/>
        <v>34.869999999999997</v>
      </c>
      <c r="Q1466" s="11" t="s">
        <v>8320</v>
      </c>
      <c r="R1466" t="s">
        <v>8340</v>
      </c>
      <c r="S1466" s="16">
        <f t="shared" si="98"/>
        <v>41291.661550925928</v>
      </c>
      <c r="T1466" s="16">
        <f t="shared" si="99"/>
        <v>41321.661550925928</v>
      </c>
    </row>
    <row r="1467" spans="1:20" ht="4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96"/>
        <v>456</v>
      </c>
      <c r="P1467">
        <f t="shared" si="97"/>
        <v>52.62</v>
      </c>
      <c r="Q1467" s="11" t="s">
        <v>8320</v>
      </c>
      <c r="R1467" t="s">
        <v>8340</v>
      </c>
      <c r="S1467" s="16">
        <f t="shared" si="98"/>
        <v>40959.734398148146</v>
      </c>
      <c r="T1467" s="16">
        <f t="shared" si="99"/>
        <v>40990.125</v>
      </c>
    </row>
    <row r="1468" spans="1:20" ht="4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96"/>
        <v>108</v>
      </c>
      <c r="P1468">
        <f t="shared" si="97"/>
        <v>69.599999999999994</v>
      </c>
      <c r="Q1468" s="11" t="s">
        <v>8320</v>
      </c>
      <c r="R1468" t="s">
        <v>8340</v>
      </c>
      <c r="S1468" s="16">
        <f t="shared" si="98"/>
        <v>42340.172060185185</v>
      </c>
      <c r="T1468" s="16">
        <f t="shared" si="99"/>
        <v>42381.208333333328</v>
      </c>
    </row>
    <row r="1469" spans="1:20" ht="2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96"/>
        <v>115</v>
      </c>
      <c r="P1469">
        <f t="shared" si="97"/>
        <v>76.72</v>
      </c>
      <c r="Q1469" s="11" t="s">
        <v>8320</v>
      </c>
      <c r="R1469" t="s">
        <v>8340</v>
      </c>
      <c r="S1469" s="16">
        <f t="shared" si="98"/>
        <v>40933.80190972222</v>
      </c>
      <c r="T1469" s="16">
        <f t="shared" si="99"/>
        <v>40993.760243055556</v>
      </c>
    </row>
    <row r="1470" spans="1:20" ht="4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96"/>
        <v>102</v>
      </c>
      <c r="P1470">
        <f t="shared" si="97"/>
        <v>33.19</v>
      </c>
      <c r="Q1470" s="11" t="s">
        <v>8320</v>
      </c>
      <c r="R1470" t="s">
        <v>8340</v>
      </c>
      <c r="S1470" s="16">
        <f t="shared" si="98"/>
        <v>40646.014456018522</v>
      </c>
      <c r="T1470" s="16">
        <f t="shared" si="99"/>
        <v>40706.014456018522</v>
      </c>
    </row>
    <row r="1471" spans="1:20" ht="28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96"/>
        <v>108</v>
      </c>
      <c r="P1471">
        <f t="shared" si="97"/>
        <v>149.46</v>
      </c>
      <c r="Q1471" s="11" t="s">
        <v>8320</v>
      </c>
      <c r="R1471" t="s">
        <v>8340</v>
      </c>
      <c r="S1471" s="16">
        <f t="shared" si="98"/>
        <v>41290.598483796297</v>
      </c>
      <c r="T1471" s="16">
        <f t="shared" si="99"/>
        <v>41320.598483796297</v>
      </c>
    </row>
    <row r="1472" spans="1:20" ht="42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96"/>
        <v>125</v>
      </c>
      <c r="P1472">
        <f t="shared" si="97"/>
        <v>23.17</v>
      </c>
      <c r="Q1472" s="11" t="s">
        <v>8320</v>
      </c>
      <c r="R1472" t="s">
        <v>8340</v>
      </c>
      <c r="S1472" s="16">
        <f t="shared" si="98"/>
        <v>41250.827118055553</v>
      </c>
      <c r="T1472" s="16">
        <f t="shared" si="99"/>
        <v>41271.827118055553</v>
      </c>
    </row>
    <row r="1473" spans="1:20" ht="4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96"/>
        <v>104</v>
      </c>
      <c r="P1473">
        <f t="shared" si="97"/>
        <v>96.88</v>
      </c>
      <c r="Q1473" s="11" t="s">
        <v>8320</v>
      </c>
      <c r="R1473" t="s">
        <v>8340</v>
      </c>
      <c r="S1473" s="16">
        <f t="shared" si="98"/>
        <v>42073.957569444443</v>
      </c>
      <c r="T1473" s="16">
        <f t="shared" si="99"/>
        <v>42103.957569444443</v>
      </c>
    </row>
    <row r="1474" spans="1:20" ht="42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96"/>
        <v>139</v>
      </c>
      <c r="P1474">
        <f t="shared" si="97"/>
        <v>103.2</v>
      </c>
      <c r="Q1474" s="11" t="s">
        <v>8320</v>
      </c>
      <c r="R1474" t="s">
        <v>8340</v>
      </c>
      <c r="S1474" s="16">
        <f t="shared" si="98"/>
        <v>41533.542858796296</v>
      </c>
      <c r="T1474" s="16">
        <f t="shared" si="99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si="96"/>
        <v>121</v>
      </c>
      <c r="P1475">
        <f t="shared" si="97"/>
        <v>38.46</v>
      </c>
      <c r="Q1475" s="11" t="s">
        <v>8320</v>
      </c>
      <c r="R1475" t="s">
        <v>8340</v>
      </c>
      <c r="S1475" s="16">
        <f t="shared" si="98"/>
        <v>40939.979618055557</v>
      </c>
      <c r="T1475" s="16">
        <f t="shared" si="99"/>
        <v>40969.979618055557</v>
      </c>
    </row>
    <row r="1476" spans="1:20" ht="4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6"/>
        <v>112</v>
      </c>
      <c r="P1476">
        <f t="shared" si="97"/>
        <v>44.32</v>
      </c>
      <c r="Q1476" s="11" t="s">
        <v>8320</v>
      </c>
      <c r="R1476" t="s">
        <v>8340</v>
      </c>
      <c r="S1476" s="16">
        <f t="shared" si="98"/>
        <v>41500.727916666663</v>
      </c>
      <c r="T1476" s="16">
        <f t="shared" si="99"/>
        <v>41530.727916666663</v>
      </c>
    </row>
    <row r="1477" spans="1:20" ht="4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6"/>
        <v>189</v>
      </c>
      <c r="P1477">
        <f t="shared" si="97"/>
        <v>64.17</v>
      </c>
      <c r="Q1477" s="11" t="s">
        <v>8320</v>
      </c>
      <c r="R1477" t="s">
        <v>8340</v>
      </c>
      <c r="S1477" s="16">
        <f t="shared" si="98"/>
        <v>41960.722951388889</v>
      </c>
      <c r="T1477" s="16">
        <f t="shared" si="99"/>
        <v>41993.207638888889</v>
      </c>
    </row>
    <row r="1478" spans="1:20" ht="2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6"/>
        <v>662</v>
      </c>
      <c r="P1478">
        <f t="shared" si="97"/>
        <v>43.33</v>
      </c>
      <c r="Q1478" s="11" t="s">
        <v>8320</v>
      </c>
      <c r="R1478" t="s">
        <v>8340</v>
      </c>
      <c r="S1478" s="16">
        <f t="shared" si="98"/>
        <v>40766.041921296295</v>
      </c>
      <c r="T1478" s="16">
        <f t="shared" si="99"/>
        <v>40796.041921296295</v>
      </c>
    </row>
    <row r="1479" spans="1:20" ht="4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6"/>
        <v>111</v>
      </c>
      <c r="P1479">
        <f t="shared" si="97"/>
        <v>90.5</v>
      </c>
      <c r="Q1479" s="11" t="s">
        <v>8320</v>
      </c>
      <c r="R1479" t="s">
        <v>8340</v>
      </c>
      <c r="S1479" s="16">
        <f t="shared" si="98"/>
        <v>40840.615787037037</v>
      </c>
      <c r="T1479" s="16">
        <f t="shared" si="99"/>
        <v>40900.125</v>
      </c>
    </row>
    <row r="1480" spans="1:20" ht="4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6"/>
        <v>1182</v>
      </c>
      <c r="P1480">
        <f t="shared" si="97"/>
        <v>29.19</v>
      </c>
      <c r="Q1480" s="11" t="s">
        <v>8320</v>
      </c>
      <c r="R1480" t="s">
        <v>8340</v>
      </c>
      <c r="S1480" s="16">
        <f t="shared" si="98"/>
        <v>41394.871678240743</v>
      </c>
      <c r="T1480" s="16">
        <f t="shared" si="99"/>
        <v>41408.871678240743</v>
      </c>
    </row>
    <row r="1481" spans="1:20" ht="4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6"/>
        <v>137</v>
      </c>
      <c r="P1481">
        <f t="shared" si="97"/>
        <v>30.96</v>
      </c>
      <c r="Q1481" s="11" t="s">
        <v>8320</v>
      </c>
      <c r="R1481" t="s">
        <v>8340</v>
      </c>
      <c r="S1481" s="16">
        <f t="shared" si="98"/>
        <v>41754.745243055557</v>
      </c>
      <c r="T1481" s="16">
        <f t="shared" si="99"/>
        <v>41769.165972222225</v>
      </c>
    </row>
    <row r="1482" spans="1:20" ht="4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6"/>
        <v>117</v>
      </c>
      <c r="P1482">
        <f t="shared" si="97"/>
        <v>92.16</v>
      </c>
      <c r="Q1482" s="11" t="s">
        <v>8320</v>
      </c>
      <c r="R1482" t="s">
        <v>8340</v>
      </c>
      <c r="S1482" s="16">
        <f t="shared" si="98"/>
        <v>41464.934016203704</v>
      </c>
      <c r="T1482" s="16">
        <f t="shared" si="99"/>
        <v>41481.708333333336</v>
      </c>
    </row>
    <row r="1483" spans="1:20" ht="4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6"/>
        <v>2</v>
      </c>
      <c r="P1483">
        <f t="shared" si="97"/>
        <v>17.5</v>
      </c>
      <c r="Q1483" s="11" t="s">
        <v>8320</v>
      </c>
      <c r="R1483" t="s">
        <v>8322</v>
      </c>
      <c r="S1483" s="16">
        <f t="shared" si="98"/>
        <v>41550.922974537039</v>
      </c>
      <c r="T1483" s="16">
        <f t="shared" si="99"/>
        <v>41580.922974537039</v>
      </c>
    </row>
    <row r="1484" spans="1:20" ht="4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6"/>
        <v>0</v>
      </c>
      <c r="P1484">
        <f t="shared" si="97"/>
        <v>5</v>
      </c>
      <c r="Q1484" s="11" t="s">
        <v>8320</v>
      </c>
      <c r="R1484" t="s">
        <v>8322</v>
      </c>
      <c r="S1484" s="16">
        <f t="shared" si="98"/>
        <v>41136.85805555556</v>
      </c>
      <c r="T1484" s="16">
        <f t="shared" si="99"/>
        <v>41159.32708333333</v>
      </c>
    </row>
    <row r="1485" spans="1:20" ht="4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6"/>
        <v>1</v>
      </c>
      <c r="P1485">
        <f t="shared" si="97"/>
        <v>25</v>
      </c>
      <c r="Q1485" s="11" t="s">
        <v>8320</v>
      </c>
      <c r="R1485" t="s">
        <v>8322</v>
      </c>
      <c r="S1485" s="16">
        <f t="shared" si="98"/>
        <v>42548.192997685182</v>
      </c>
      <c r="T1485" s="16">
        <f t="shared" si="99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6"/>
        <v>0</v>
      </c>
      <c r="P1486">
        <f t="shared" si="97"/>
        <v>0</v>
      </c>
      <c r="Q1486" s="11" t="s">
        <v>8320</v>
      </c>
      <c r="R1486" t="s">
        <v>8322</v>
      </c>
      <c r="S1486" s="16">
        <f t="shared" si="98"/>
        <v>41053.200960648144</v>
      </c>
      <c r="T1486" s="16">
        <f t="shared" si="99"/>
        <v>41111.618750000001</v>
      </c>
    </row>
    <row r="1487" spans="1:20" ht="4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ref="O1487:O1550" si="100">ROUND(E1487/D1487*100,0)</f>
        <v>2</v>
      </c>
      <c r="P1487">
        <f t="shared" ref="P1487:P1550" si="101">IFERROR(ROUND(E1487/L1487,2),0)</f>
        <v>50</v>
      </c>
      <c r="Q1487" s="11" t="s">
        <v>8320</v>
      </c>
      <c r="R1487" t="s">
        <v>8322</v>
      </c>
      <c r="S1487" s="16">
        <f t="shared" ref="S1487:S1550" si="102">(((J1487/60)/60/24)+DATE(1970,1,1))</f>
        <v>42130.795983796299</v>
      </c>
      <c r="T1487" s="16">
        <f t="shared" ref="T1487:T1550" si="103">(((I1487/60)/60)/24)+DATE(1970,1,1)</f>
        <v>42175.795983796299</v>
      </c>
    </row>
    <row r="1488" spans="1:20" ht="42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00"/>
        <v>0</v>
      </c>
      <c r="P1488">
        <f t="shared" si="101"/>
        <v>16</v>
      </c>
      <c r="Q1488" s="11" t="s">
        <v>8320</v>
      </c>
      <c r="R1488" t="s">
        <v>8322</v>
      </c>
      <c r="S1488" s="16">
        <f t="shared" si="102"/>
        <v>42032.168530092589</v>
      </c>
      <c r="T1488" s="16">
        <f t="shared" si="103"/>
        <v>42062.168530092589</v>
      </c>
    </row>
    <row r="1489" spans="1:20" ht="4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00"/>
        <v>0</v>
      </c>
      <c r="P1489">
        <f t="shared" si="101"/>
        <v>0</v>
      </c>
      <c r="Q1489" s="11" t="s">
        <v>8320</v>
      </c>
      <c r="R1489" t="s">
        <v>8322</v>
      </c>
      <c r="S1489" s="16">
        <f t="shared" si="102"/>
        <v>42554.917488425926</v>
      </c>
      <c r="T1489" s="16">
        <f t="shared" si="103"/>
        <v>42584.917488425926</v>
      </c>
    </row>
    <row r="1490" spans="1:20" ht="4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00"/>
        <v>2</v>
      </c>
      <c r="P1490">
        <f t="shared" si="101"/>
        <v>60</v>
      </c>
      <c r="Q1490" s="11" t="s">
        <v>8320</v>
      </c>
      <c r="R1490" t="s">
        <v>8322</v>
      </c>
      <c r="S1490" s="16">
        <f t="shared" si="102"/>
        <v>41614.563194444447</v>
      </c>
      <c r="T1490" s="16">
        <f t="shared" si="103"/>
        <v>41644.563194444447</v>
      </c>
    </row>
    <row r="1491" spans="1:20" ht="4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00"/>
        <v>0</v>
      </c>
      <c r="P1491">
        <f t="shared" si="101"/>
        <v>0</v>
      </c>
      <c r="Q1491" s="11" t="s">
        <v>8320</v>
      </c>
      <c r="R1491" t="s">
        <v>8322</v>
      </c>
      <c r="S1491" s="16">
        <f t="shared" si="102"/>
        <v>41198.611712962964</v>
      </c>
      <c r="T1491" s="16">
        <f t="shared" si="103"/>
        <v>41228.653379629628</v>
      </c>
    </row>
    <row r="1492" spans="1:20" ht="4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00"/>
        <v>31</v>
      </c>
      <c r="P1492">
        <f t="shared" si="101"/>
        <v>47.11</v>
      </c>
      <c r="Q1492" s="11" t="s">
        <v>8320</v>
      </c>
      <c r="R1492" t="s">
        <v>8322</v>
      </c>
      <c r="S1492" s="16">
        <f t="shared" si="102"/>
        <v>41520.561041666668</v>
      </c>
      <c r="T1492" s="16">
        <f t="shared" si="103"/>
        <v>41549.561041666668</v>
      </c>
    </row>
    <row r="1493" spans="1:20" ht="4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00"/>
        <v>8</v>
      </c>
      <c r="P1493">
        <f t="shared" si="101"/>
        <v>100</v>
      </c>
      <c r="Q1493" s="11" t="s">
        <v>8320</v>
      </c>
      <c r="R1493" t="s">
        <v>8322</v>
      </c>
      <c r="S1493" s="16">
        <f t="shared" si="102"/>
        <v>41991.713460648149</v>
      </c>
      <c r="T1493" s="16">
        <f t="shared" si="103"/>
        <v>42050.651388888888</v>
      </c>
    </row>
    <row r="1494" spans="1:20" ht="42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00"/>
        <v>1</v>
      </c>
      <c r="P1494">
        <f t="shared" si="101"/>
        <v>15</v>
      </c>
      <c r="Q1494" s="11" t="s">
        <v>8320</v>
      </c>
      <c r="R1494" t="s">
        <v>8322</v>
      </c>
      <c r="S1494" s="16">
        <f t="shared" si="102"/>
        <v>40682.884791666671</v>
      </c>
      <c r="T1494" s="16">
        <f t="shared" si="103"/>
        <v>40712.884791666671</v>
      </c>
    </row>
    <row r="1495" spans="1:20" ht="2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00"/>
        <v>0</v>
      </c>
      <c r="P1495">
        <f t="shared" si="101"/>
        <v>0</v>
      </c>
      <c r="Q1495" s="11" t="s">
        <v>8320</v>
      </c>
      <c r="R1495" t="s">
        <v>8322</v>
      </c>
      <c r="S1495" s="16">
        <f t="shared" si="102"/>
        <v>41411.866608796299</v>
      </c>
      <c r="T1495" s="16">
        <f t="shared" si="103"/>
        <v>41441.866608796299</v>
      </c>
    </row>
    <row r="1496" spans="1:20" ht="4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00"/>
        <v>9</v>
      </c>
      <c r="P1496">
        <f t="shared" si="101"/>
        <v>40.450000000000003</v>
      </c>
      <c r="Q1496" s="11" t="s">
        <v>8320</v>
      </c>
      <c r="R1496" t="s">
        <v>8322</v>
      </c>
      <c r="S1496" s="16">
        <f t="shared" si="102"/>
        <v>42067.722372685181</v>
      </c>
      <c r="T1496" s="16">
        <f t="shared" si="103"/>
        <v>42097.651388888888</v>
      </c>
    </row>
    <row r="1497" spans="1:20" ht="2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00"/>
        <v>0</v>
      </c>
      <c r="P1497">
        <f t="shared" si="101"/>
        <v>0</v>
      </c>
      <c r="Q1497" s="11" t="s">
        <v>8320</v>
      </c>
      <c r="R1497" t="s">
        <v>8322</v>
      </c>
      <c r="S1497" s="16">
        <f t="shared" si="102"/>
        <v>40752.789710648147</v>
      </c>
      <c r="T1497" s="16">
        <f t="shared" si="103"/>
        <v>40782.789710648147</v>
      </c>
    </row>
    <row r="1498" spans="1:20" ht="4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00"/>
        <v>0</v>
      </c>
      <c r="P1498">
        <f t="shared" si="101"/>
        <v>0</v>
      </c>
      <c r="Q1498" s="11" t="s">
        <v>8320</v>
      </c>
      <c r="R1498" t="s">
        <v>8322</v>
      </c>
      <c r="S1498" s="16">
        <f t="shared" si="102"/>
        <v>41838.475219907406</v>
      </c>
      <c r="T1498" s="16">
        <f t="shared" si="103"/>
        <v>41898.475219907406</v>
      </c>
    </row>
    <row r="1499" spans="1:20" ht="4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00"/>
        <v>0</v>
      </c>
      <c r="P1499">
        <f t="shared" si="101"/>
        <v>1</v>
      </c>
      <c r="Q1499" s="11" t="s">
        <v>8320</v>
      </c>
      <c r="R1499" t="s">
        <v>8322</v>
      </c>
      <c r="S1499" s="16">
        <f t="shared" si="102"/>
        <v>41444.64261574074</v>
      </c>
      <c r="T1499" s="16">
        <f t="shared" si="103"/>
        <v>41486.821527777778</v>
      </c>
    </row>
    <row r="1500" spans="1:20" ht="4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00"/>
        <v>2</v>
      </c>
      <c r="P1500">
        <f t="shared" si="101"/>
        <v>19</v>
      </c>
      <c r="Q1500" s="11" t="s">
        <v>8320</v>
      </c>
      <c r="R1500" t="s">
        <v>8322</v>
      </c>
      <c r="S1500" s="16">
        <f t="shared" si="102"/>
        <v>41840.983541666668</v>
      </c>
      <c r="T1500" s="16">
        <f t="shared" si="103"/>
        <v>41885.983541666668</v>
      </c>
    </row>
    <row r="1501" spans="1:20" ht="4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00"/>
        <v>0</v>
      </c>
      <c r="P1501">
        <f t="shared" si="101"/>
        <v>5</v>
      </c>
      <c r="Q1501" s="11" t="s">
        <v>8320</v>
      </c>
      <c r="R1501" t="s">
        <v>8322</v>
      </c>
      <c r="S1501" s="16">
        <f t="shared" si="102"/>
        <v>42527.007326388892</v>
      </c>
      <c r="T1501" s="16">
        <f t="shared" si="103"/>
        <v>42587.007326388892</v>
      </c>
    </row>
    <row r="1502" spans="1:20" ht="4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00"/>
        <v>25</v>
      </c>
      <c r="P1502">
        <f t="shared" si="101"/>
        <v>46.73</v>
      </c>
      <c r="Q1502" s="11" t="s">
        <v>8320</v>
      </c>
      <c r="R1502" t="s">
        <v>8322</v>
      </c>
      <c r="S1502" s="16">
        <f t="shared" si="102"/>
        <v>41365.904594907406</v>
      </c>
      <c r="T1502" s="16">
        <f t="shared" si="103"/>
        <v>41395.904594907406</v>
      </c>
    </row>
    <row r="1503" spans="1:20" ht="2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00"/>
        <v>166</v>
      </c>
      <c r="P1503">
        <f t="shared" si="101"/>
        <v>97.73</v>
      </c>
      <c r="Q1503" s="11" t="s">
        <v>8336</v>
      </c>
      <c r="R1503" t="s">
        <v>8337</v>
      </c>
      <c r="S1503" s="16">
        <f t="shared" si="102"/>
        <v>42163.583599537036</v>
      </c>
      <c r="T1503" s="16">
        <f t="shared" si="103"/>
        <v>42193.583599537036</v>
      </c>
    </row>
    <row r="1504" spans="1:20" ht="4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00"/>
        <v>101</v>
      </c>
      <c r="P1504">
        <f t="shared" si="101"/>
        <v>67.84</v>
      </c>
      <c r="Q1504" s="11" t="s">
        <v>8336</v>
      </c>
      <c r="R1504" t="s">
        <v>8337</v>
      </c>
      <c r="S1504" s="16">
        <f t="shared" si="102"/>
        <v>42426.542592592596</v>
      </c>
      <c r="T1504" s="16">
        <f t="shared" si="103"/>
        <v>42454.916666666672</v>
      </c>
    </row>
    <row r="1505" spans="1:20" ht="4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00"/>
        <v>108</v>
      </c>
      <c r="P1505">
        <f t="shared" si="101"/>
        <v>56.98</v>
      </c>
      <c r="Q1505" s="11" t="s">
        <v>8336</v>
      </c>
      <c r="R1505" t="s">
        <v>8337</v>
      </c>
      <c r="S1505" s="16">
        <f t="shared" si="102"/>
        <v>42606.347233796296</v>
      </c>
      <c r="T1505" s="16">
        <f t="shared" si="103"/>
        <v>42666.347233796296</v>
      </c>
    </row>
    <row r="1506" spans="1:20" ht="28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00"/>
        <v>278</v>
      </c>
      <c r="P1506">
        <f t="shared" si="101"/>
        <v>67.16</v>
      </c>
      <c r="Q1506" s="11" t="s">
        <v>8336</v>
      </c>
      <c r="R1506" t="s">
        <v>8337</v>
      </c>
      <c r="S1506" s="16">
        <f t="shared" si="102"/>
        <v>41772.657685185186</v>
      </c>
      <c r="T1506" s="16">
        <f t="shared" si="103"/>
        <v>41800.356249999997</v>
      </c>
    </row>
    <row r="1507" spans="1:20" ht="5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00"/>
        <v>104</v>
      </c>
      <c r="P1507">
        <f t="shared" si="101"/>
        <v>48.04</v>
      </c>
      <c r="Q1507" s="11" t="s">
        <v>8336</v>
      </c>
      <c r="R1507" t="s">
        <v>8337</v>
      </c>
      <c r="S1507" s="16">
        <f t="shared" si="102"/>
        <v>42414.44332175926</v>
      </c>
      <c r="T1507" s="16">
        <f t="shared" si="103"/>
        <v>42451.834027777775</v>
      </c>
    </row>
    <row r="1508" spans="1:20" ht="4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00"/>
        <v>111</v>
      </c>
      <c r="P1508">
        <f t="shared" si="101"/>
        <v>38.86</v>
      </c>
      <c r="Q1508" s="11" t="s">
        <v>8336</v>
      </c>
      <c r="R1508" t="s">
        <v>8337</v>
      </c>
      <c r="S1508" s="16">
        <f t="shared" si="102"/>
        <v>41814.785925925928</v>
      </c>
      <c r="T1508" s="16">
        <f t="shared" si="103"/>
        <v>41844.785925925928</v>
      </c>
    </row>
    <row r="1509" spans="1:20" ht="42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00"/>
        <v>215</v>
      </c>
      <c r="P1509">
        <f t="shared" si="101"/>
        <v>78.180000000000007</v>
      </c>
      <c r="Q1509" s="11" t="s">
        <v>8336</v>
      </c>
      <c r="R1509" t="s">
        <v>8337</v>
      </c>
      <c r="S1509" s="16">
        <f t="shared" si="102"/>
        <v>40254.450335648151</v>
      </c>
      <c r="T1509" s="16">
        <f t="shared" si="103"/>
        <v>40313.340277777781</v>
      </c>
    </row>
    <row r="1510" spans="1:20" ht="4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00"/>
        <v>111</v>
      </c>
      <c r="P1510">
        <f t="shared" si="101"/>
        <v>97.11</v>
      </c>
      <c r="Q1510" s="11" t="s">
        <v>8336</v>
      </c>
      <c r="R1510" t="s">
        <v>8337</v>
      </c>
      <c r="S1510" s="16">
        <f t="shared" si="102"/>
        <v>41786.614363425928</v>
      </c>
      <c r="T1510" s="16">
        <f t="shared" si="103"/>
        <v>41817.614363425928</v>
      </c>
    </row>
    <row r="1511" spans="1:20" ht="4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00"/>
        <v>124</v>
      </c>
      <c r="P1511">
        <f t="shared" si="101"/>
        <v>110.39</v>
      </c>
      <c r="Q1511" s="11" t="s">
        <v>8336</v>
      </c>
      <c r="R1511" t="s">
        <v>8337</v>
      </c>
      <c r="S1511" s="16">
        <f t="shared" si="102"/>
        <v>42751.533391203702</v>
      </c>
      <c r="T1511" s="16">
        <f t="shared" si="103"/>
        <v>42780.957638888889</v>
      </c>
    </row>
    <row r="1512" spans="1:20" ht="4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00"/>
        <v>101</v>
      </c>
      <c r="P1512">
        <f t="shared" si="101"/>
        <v>39.92</v>
      </c>
      <c r="Q1512" s="11" t="s">
        <v>8336</v>
      </c>
      <c r="R1512" t="s">
        <v>8337</v>
      </c>
      <c r="S1512" s="16">
        <f t="shared" si="102"/>
        <v>41809.385162037033</v>
      </c>
      <c r="T1512" s="16">
        <f t="shared" si="103"/>
        <v>41839.385162037033</v>
      </c>
    </row>
    <row r="1513" spans="1:20" ht="42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00"/>
        <v>112</v>
      </c>
      <c r="P1513">
        <f t="shared" si="101"/>
        <v>75.98</v>
      </c>
      <c r="Q1513" s="11" t="s">
        <v>8336</v>
      </c>
      <c r="R1513" t="s">
        <v>8337</v>
      </c>
      <c r="S1513" s="16">
        <f t="shared" si="102"/>
        <v>42296.583379629628</v>
      </c>
      <c r="T1513" s="16">
        <f t="shared" si="103"/>
        <v>42326.625046296293</v>
      </c>
    </row>
    <row r="1514" spans="1:20" ht="4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00"/>
        <v>559</v>
      </c>
      <c r="P1514">
        <f t="shared" si="101"/>
        <v>58.38</v>
      </c>
      <c r="Q1514" s="11" t="s">
        <v>8336</v>
      </c>
      <c r="R1514" t="s">
        <v>8337</v>
      </c>
      <c r="S1514" s="16">
        <f t="shared" si="102"/>
        <v>42741.684479166666</v>
      </c>
      <c r="T1514" s="16">
        <f t="shared" si="103"/>
        <v>42771.684479166666</v>
      </c>
    </row>
    <row r="1515" spans="1:20" ht="4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00"/>
        <v>150</v>
      </c>
      <c r="P1515">
        <f t="shared" si="101"/>
        <v>55.82</v>
      </c>
      <c r="Q1515" s="11" t="s">
        <v>8336</v>
      </c>
      <c r="R1515" t="s">
        <v>8337</v>
      </c>
      <c r="S1515" s="16">
        <f t="shared" si="102"/>
        <v>41806.637337962966</v>
      </c>
      <c r="T1515" s="16">
        <f t="shared" si="103"/>
        <v>41836.637337962966</v>
      </c>
    </row>
    <row r="1516" spans="1:20" ht="4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00"/>
        <v>106</v>
      </c>
      <c r="P1516">
        <f t="shared" si="101"/>
        <v>151.24</v>
      </c>
      <c r="Q1516" s="11" t="s">
        <v>8336</v>
      </c>
      <c r="R1516" t="s">
        <v>8337</v>
      </c>
      <c r="S1516" s="16">
        <f t="shared" si="102"/>
        <v>42234.597685185188</v>
      </c>
      <c r="T1516" s="16">
        <f t="shared" si="103"/>
        <v>42274.597685185188</v>
      </c>
    </row>
    <row r="1517" spans="1:20" ht="4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00"/>
        <v>157</v>
      </c>
      <c r="P1517">
        <f t="shared" si="101"/>
        <v>849.67</v>
      </c>
      <c r="Q1517" s="11" t="s">
        <v>8336</v>
      </c>
      <c r="R1517" t="s">
        <v>8337</v>
      </c>
      <c r="S1517" s="16">
        <f t="shared" si="102"/>
        <v>42415.253437499996</v>
      </c>
      <c r="T1517" s="16">
        <f t="shared" si="103"/>
        <v>42445.211770833332</v>
      </c>
    </row>
    <row r="1518" spans="1:20" ht="4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00"/>
        <v>109</v>
      </c>
      <c r="P1518">
        <f t="shared" si="101"/>
        <v>159.24</v>
      </c>
      <c r="Q1518" s="11" t="s">
        <v>8336</v>
      </c>
      <c r="R1518" t="s">
        <v>8337</v>
      </c>
      <c r="S1518" s="16">
        <f t="shared" si="102"/>
        <v>42619.466342592597</v>
      </c>
      <c r="T1518" s="16">
        <f t="shared" si="103"/>
        <v>42649.583333333328</v>
      </c>
    </row>
    <row r="1519" spans="1:20" ht="4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00"/>
        <v>162</v>
      </c>
      <c r="P1519">
        <f t="shared" si="101"/>
        <v>39.51</v>
      </c>
      <c r="Q1519" s="11" t="s">
        <v>8336</v>
      </c>
      <c r="R1519" t="s">
        <v>8337</v>
      </c>
      <c r="S1519" s="16">
        <f t="shared" si="102"/>
        <v>41948.56658564815</v>
      </c>
      <c r="T1519" s="16">
        <f t="shared" si="103"/>
        <v>41979.25</v>
      </c>
    </row>
    <row r="1520" spans="1:20" ht="2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00"/>
        <v>205</v>
      </c>
      <c r="P1520">
        <f t="shared" si="101"/>
        <v>130.53</v>
      </c>
      <c r="Q1520" s="11" t="s">
        <v>8336</v>
      </c>
      <c r="R1520" t="s">
        <v>8337</v>
      </c>
      <c r="S1520" s="16">
        <f t="shared" si="102"/>
        <v>41760.8200462963</v>
      </c>
      <c r="T1520" s="16">
        <f t="shared" si="103"/>
        <v>41790.8200462963</v>
      </c>
    </row>
    <row r="1521" spans="1:20" ht="4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00"/>
        <v>103</v>
      </c>
      <c r="P1521">
        <f t="shared" si="101"/>
        <v>64.16</v>
      </c>
      <c r="Q1521" s="11" t="s">
        <v>8336</v>
      </c>
      <c r="R1521" t="s">
        <v>8337</v>
      </c>
      <c r="S1521" s="16">
        <f t="shared" si="102"/>
        <v>41782.741701388892</v>
      </c>
      <c r="T1521" s="16">
        <f t="shared" si="103"/>
        <v>41810.915972222225</v>
      </c>
    </row>
    <row r="1522" spans="1:20" ht="2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00"/>
        <v>103</v>
      </c>
      <c r="P1522">
        <f t="shared" si="101"/>
        <v>111.53</v>
      </c>
      <c r="Q1522" s="11" t="s">
        <v>8336</v>
      </c>
      <c r="R1522" t="s">
        <v>8337</v>
      </c>
      <c r="S1522" s="16">
        <f t="shared" si="102"/>
        <v>41955.857789351852</v>
      </c>
      <c r="T1522" s="16">
        <f t="shared" si="103"/>
        <v>41992.166666666672</v>
      </c>
    </row>
    <row r="1523" spans="1:20" ht="4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00"/>
        <v>107</v>
      </c>
      <c r="P1523">
        <f t="shared" si="101"/>
        <v>170.45</v>
      </c>
      <c r="Q1523" s="11" t="s">
        <v>8336</v>
      </c>
      <c r="R1523" t="s">
        <v>8337</v>
      </c>
      <c r="S1523" s="16">
        <f t="shared" si="102"/>
        <v>42493.167719907404</v>
      </c>
      <c r="T1523" s="16">
        <f t="shared" si="103"/>
        <v>42528.167719907404</v>
      </c>
    </row>
    <row r="1524" spans="1:20" ht="42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00"/>
        <v>139</v>
      </c>
      <c r="P1524">
        <f t="shared" si="101"/>
        <v>133.74</v>
      </c>
      <c r="Q1524" s="11" t="s">
        <v>8336</v>
      </c>
      <c r="R1524" t="s">
        <v>8337</v>
      </c>
      <c r="S1524" s="16">
        <f t="shared" si="102"/>
        <v>41899.830312500002</v>
      </c>
      <c r="T1524" s="16">
        <f t="shared" si="103"/>
        <v>41929.830312500002</v>
      </c>
    </row>
    <row r="1525" spans="1:20" ht="4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00"/>
        <v>125</v>
      </c>
      <c r="P1525">
        <f t="shared" si="101"/>
        <v>95.83</v>
      </c>
      <c r="Q1525" s="11" t="s">
        <v>8336</v>
      </c>
      <c r="R1525" t="s">
        <v>8337</v>
      </c>
      <c r="S1525" s="16">
        <f t="shared" si="102"/>
        <v>41964.751342592594</v>
      </c>
      <c r="T1525" s="16">
        <f t="shared" si="103"/>
        <v>41996</v>
      </c>
    </row>
    <row r="1526" spans="1:20" ht="4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00"/>
        <v>207</v>
      </c>
      <c r="P1526">
        <f t="shared" si="101"/>
        <v>221.79</v>
      </c>
      <c r="Q1526" s="11" t="s">
        <v>8336</v>
      </c>
      <c r="R1526" t="s">
        <v>8337</v>
      </c>
      <c r="S1526" s="16">
        <f t="shared" si="102"/>
        <v>42756.501041666663</v>
      </c>
      <c r="T1526" s="16">
        <f t="shared" si="103"/>
        <v>42786.501041666663</v>
      </c>
    </row>
    <row r="1527" spans="1:20" ht="4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00"/>
        <v>174</v>
      </c>
      <c r="P1527">
        <f t="shared" si="101"/>
        <v>32.32</v>
      </c>
      <c r="Q1527" s="11" t="s">
        <v>8336</v>
      </c>
      <c r="R1527" t="s">
        <v>8337</v>
      </c>
      <c r="S1527" s="16">
        <f t="shared" si="102"/>
        <v>42570.702986111108</v>
      </c>
      <c r="T1527" s="16">
        <f t="shared" si="103"/>
        <v>42600.702986111108</v>
      </c>
    </row>
    <row r="1528" spans="1:20" ht="4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00"/>
        <v>120</v>
      </c>
      <c r="P1528">
        <f t="shared" si="101"/>
        <v>98.84</v>
      </c>
      <c r="Q1528" s="11" t="s">
        <v>8336</v>
      </c>
      <c r="R1528" t="s">
        <v>8337</v>
      </c>
      <c r="S1528" s="16">
        <f t="shared" si="102"/>
        <v>42339.276006944448</v>
      </c>
      <c r="T1528" s="16">
        <f t="shared" si="103"/>
        <v>42388.276006944448</v>
      </c>
    </row>
    <row r="1529" spans="1:20" ht="4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00"/>
        <v>110</v>
      </c>
      <c r="P1529">
        <f t="shared" si="101"/>
        <v>55.22</v>
      </c>
      <c r="Q1529" s="11" t="s">
        <v>8336</v>
      </c>
      <c r="R1529" t="s">
        <v>8337</v>
      </c>
      <c r="S1529" s="16">
        <f t="shared" si="102"/>
        <v>42780.600532407407</v>
      </c>
      <c r="T1529" s="16">
        <f t="shared" si="103"/>
        <v>42808.558865740735</v>
      </c>
    </row>
    <row r="1530" spans="1:20" ht="2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00"/>
        <v>282</v>
      </c>
      <c r="P1530">
        <f t="shared" si="101"/>
        <v>52.79</v>
      </c>
      <c r="Q1530" s="11" t="s">
        <v>8336</v>
      </c>
      <c r="R1530" t="s">
        <v>8337</v>
      </c>
      <c r="S1530" s="16">
        <f t="shared" si="102"/>
        <v>42736.732893518521</v>
      </c>
      <c r="T1530" s="16">
        <f t="shared" si="103"/>
        <v>42767</v>
      </c>
    </row>
    <row r="1531" spans="1:20" ht="2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00"/>
        <v>101</v>
      </c>
      <c r="P1531">
        <f t="shared" si="101"/>
        <v>135.66999999999999</v>
      </c>
      <c r="Q1531" s="11" t="s">
        <v>8336</v>
      </c>
      <c r="R1531" t="s">
        <v>8337</v>
      </c>
      <c r="S1531" s="16">
        <f t="shared" si="102"/>
        <v>42052.628703703704</v>
      </c>
      <c r="T1531" s="16">
        <f t="shared" si="103"/>
        <v>42082.587037037039</v>
      </c>
    </row>
    <row r="1532" spans="1:20" ht="42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00"/>
        <v>135</v>
      </c>
      <c r="P1532">
        <f t="shared" si="101"/>
        <v>53.99</v>
      </c>
      <c r="Q1532" s="11" t="s">
        <v>8336</v>
      </c>
      <c r="R1532" t="s">
        <v>8337</v>
      </c>
      <c r="S1532" s="16">
        <f t="shared" si="102"/>
        <v>42275.767303240747</v>
      </c>
      <c r="T1532" s="16">
        <f t="shared" si="103"/>
        <v>42300.767303240747</v>
      </c>
    </row>
    <row r="1533" spans="1:20" ht="42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00"/>
        <v>176</v>
      </c>
      <c r="P1533">
        <f t="shared" si="101"/>
        <v>56.64</v>
      </c>
      <c r="Q1533" s="11" t="s">
        <v>8336</v>
      </c>
      <c r="R1533" t="s">
        <v>8337</v>
      </c>
      <c r="S1533" s="16">
        <f t="shared" si="102"/>
        <v>41941.802384259259</v>
      </c>
      <c r="T1533" s="16">
        <f t="shared" si="103"/>
        <v>41974.125</v>
      </c>
    </row>
    <row r="1534" spans="1:20" ht="4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00"/>
        <v>484</v>
      </c>
      <c r="P1534">
        <f t="shared" si="101"/>
        <v>82.32</v>
      </c>
      <c r="Q1534" s="11" t="s">
        <v>8336</v>
      </c>
      <c r="R1534" t="s">
        <v>8337</v>
      </c>
      <c r="S1534" s="16">
        <f t="shared" si="102"/>
        <v>42391.475289351853</v>
      </c>
      <c r="T1534" s="16">
        <f t="shared" si="103"/>
        <v>42415.625</v>
      </c>
    </row>
    <row r="1535" spans="1:20" ht="28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00"/>
        <v>145</v>
      </c>
      <c r="P1535">
        <f t="shared" si="101"/>
        <v>88.26</v>
      </c>
      <c r="Q1535" s="11" t="s">
        <v>8336</v>
      </c>
      <c r="R1535" t="s">
        <v>8337</v>
      </c>
      <c r="S1535" s="16">
        <f t="shared" si="102"/>
        <v>42443.00204861111</v>
      </c>
      <c r="T1535" s="16">
        <f t="shared" si="103"/>
        <v>42492.165972222225</v>
      </c>
    </row>
    <row r="1536" spans="1:20" ht="4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00"/>
        <v>418</v>
      </c>
      <c r="P1536">
        <f t="shared" si="101"/>
        <v>84.91</v>
      </c>
      <c r="Q1536" s="11" t="s">
        <v>8336</v>
      </c>
      <c r="R1536" t="s">
        <v>8337</v>
      </c>
      <c r="S1536" s="16">
        <f t="shared" si="102"/>
        <v>42221.67432870371</v>
      </c>
      <c r="T1536" s="16">
        <f t="shared" si="103"/>
        <v>42251.67432870371</v>
      </c>
    </row>
    <row r="1537" spans="1:20" ht="4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00"/>
        <v>132</v>
      </c>
      <c r="P1537">
        <f t="shared" si="101"/>
        <v>48.15</v>
      </c>
      <c r="Q1537" s="11" t="s">
        <v>8336</v>
      </c>
      <c r="R1537" t="s">
        <v>8337</v>
      </c>
      <c r="S1537" s="16">
        <f t="shared" si="102"/>
        <v>42484.829062500001</v>
      </c>
      <c r="T1537" s="16">
        <f t="shared" si="103"/>
        <v>42513.916666666672</v>
      </c>
    </row>
    <row r="1538" spans="1:20" ht="42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00"/>
        <v>250</v>
      </c>
      <c r="P1538">
        <f t="shared" si="101"/>
        <v>66.02</v>
      </c>
      <c r="Q1538" s="11" t="s">
        <v>8336</v>
      </c>
      <c r="R1538" t="s">
        <v>8337</v>
      </c>
      <c r="S1538" s="16">
        <f t="shared" si="102"/>
        <v>42213.802199074074</v>
      </c>
      <c r="T1538" s="16">
        <f t="shared" si="103"/>
        <v>42243.802199074074</v>
      </c>
    </row>
    <row r="1539" spans="1:20" ht="4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si="100"/>
        <v>180</v>
      </c>
      <c r="P1539">
        <f t="shared" si="101"/>
        <v>96.38</v>
      </c>
      <c r="Q1539" s="11" t="s">
        <v>8336</v>
      </c>
      <c r="R1539" t="s">
        <v>8337</v>
      </c>
      <c r="S1539" s="16">
        <f t="shared" si="102"/>
        <v>42552.315127314811</v>
      </c>
      <c r="T1539" s="16">
        <f t="shared" si="103"/>
        <v>42588.75</v>
      </c>
    </row>
    <row r="1540" spans="1:20" ht="4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00"/>
        <v>103</v>
      </c>
      <c r="P1540">
        <f t="shared" si="101"/>
        <v>156.16999999999999</v>
      </c>
      <c r="Q1540" s="11" t="s">
        <v>8336</v>
      </c>
      <c r="R1540" t="s">
        <v>8337</v>
      </c>
      <c r="S1540" s="16">
        <f t="shared" si="102"/>
        <v>41981.782060185185</v>
      </c>
      <c r="T1540" s="16">
        <f t="shared" si="103"/>
        <v>42026.782060185185</v>
      </c>
    </row>
    <row r="1541" spans="1:20" ht="4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00"/>
        <v>136</v>
      </c>
      <c r="P1541">
        <f t="shared" si="101"/>
        <v>95.76</v>
      </c>
      <c r="Q1541" s="11" t="s">
        <v>8336</v>
      </c>
      <c r="R1541" t="s">
        <v>8337</v>
      </c>
      <c r="S1541" s="16">
        <f t="shared" si="102"/>
        <v>42705.919201388882</v>
      </c>
      <c r="T1541" s="16">
        <f t="shared" si="103"/>
        <v>42738.919201388882</v>
      </c>
    </row>
    <row r="1542" spans="1:20" ht="4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00"/>
        <v>118</v>
      </c>
      <c r="P1542">
        <f t="shared" si="101"/>
        <v>180.41</v>
      </c>
      <c r="Q1542" s="11" t="s">
        <v>8336</v>
      </c>
      <c r="R1542" t="s">
        <v>8337</v>
      </c>
      <c r="S1542" s="16">
        <f t="shared" si="102"/>
        <v>41939.00712962963</v>
      </c>
      <c r="T1542" s="16">
        <f t="shared" si="103"/>
        <v>41969.052083333328</v>
      </c>
    </row>
    <row r="1543" spans="1:20" ht="4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00"/>
        <v>0</v>
      </c>
      <c r="P1543">
        <f t="shared" si="101"/>
        <v>3</v>
      </c>
      <c r="Q1543" s="11" t="s">
        <v>8336</v>
      </c>
      <c r="R1543" t="s">
        <v>8341</v>
      </c>
      <c r="S1543" s="16">
        <f t="shared" si="102"/>
        <v>41974.712245370371</v>
      </c>
      <c r="T1543" s="16">
        <f t="shared" si="103"/>
        <v>42004.712245370371</v>
      </c>
    </row>
    <row r="1544" spans="1:20" ht="4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00"/>
        <v>4</v>
      </c>
      <c r="P1544">
        <f t="shared" si="101"/>
        <v>20</v>
      </c>
      <c r="Q1544" s="11" t="s">
        <v>8336</v>
      </c>
      <c r="R1544" t="s">
        <v>8341</v>
      </c>
      <c r="S1544" s="16">
        <f t="shared" si="102"/>
        <v>42170.996527777781</v>
      </c>
      <c r="T1544" s="16">
        <f t="shared" si="103"/>
        <v>42185.996527777781</v>
      </c>
    </row>
    <row r="1545" spans="1:20" ht="4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00"/>
        <v>0</v>
      </c>
      <c r="P1545">
        <f t="shared" si="101"/>
        <v>10</v>
      </c>
      <c r="Q1545" s="11" t="s">
        <v>8336</v>
      </c>
      <c r="R1545" t="s">
        <v>8341</v>
      </c>
      <c r="S1545" s="16">
        <f t="shared" si="102"/>
        <v>41935.509652777779</v>
      </c>
      <c r="T1545" s="16">
        <f t="shared" si="103"/>
        <v>41965.551319444443</v>
      </c>
    </row>
    <row r="1546" spans="1:20" ht="4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00"/>
        <v>0</v>
      </c>
      <c r="P1546">
        <f t="shared" si="101"/>
        <v>0</v>
      </c>
      <c r="Q1546" s="11" t="s">
        <v>8336</v>
      </c>
      <c r="R1546" t="s">
        <v>8341</v>
      </c>
      <c r="S1546" s="16">
        <f t="shared" si="102"/>
        <v>42053.051203703704</v>
      </c>
      <c r="T1546" s="16">
        <f t="shared" si="103"/>
        <v>42095.012499999997</v>
      </c>
    </row>
    <row r="1547" spans="1:20" ht="4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00"/>
        <v>0</v>
      </c>
      <c r="P1547">
        <f t="shared" si="101"/>
        <v>1</v>
      </c>
      <c r="Q1547" s="11" t="s">
        <v>8336</v>
      </c>
      <c r="R1547" t="s">
        <v>8341</v>
      </c>
      <c r="S1547" s="16">
        <f t="shared" si="102"/>
        <v>42031.884652777779</v>
      </c>
      <c r="T1547" s="16">
        <f t="shared" si="103"/>
        <v>42065.886111111111</v>
      </c>
    </row>
    <row r="1548" spans="1:20" ht="4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00"/>
        <v>29</v>
      </c>
      <c r="P1548">
        <f t="shared" si="101"/>
        <v>26.27</v>
      </c>
      <c r="Q1548" s="11" t="s">
        <v>8336</v>
      </c>
      <c r="R1548" t="s">
        <v>8341</v>
      </c>
      <c r="S1548" s="16">
        <f t="shared" si="102"/>
        <v>41839.212951388887</v>
      </c>
      <c r="T1548" s="16">
        <f t="shared" si="103"/>
        <v>41899.212951388887</v>
      </c>
    </row>
    <row r="1549" spans="1:20" ht="4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00"/>
        <v>0</v>
      </c>
      <c r="P1549">
        <f t="shared" si="101"/>
        <v>0</v>
      </c>
      <c r="Q1549" s="11" t="s">
        <v>8336</v>
      </c>
      <c r="R1549" t="s">
        <v>8341</v>
      </c>
      <c r="S1549" s="16">
        <f t="shared" si="102"/>
        <v>42782.426875000005</v>
      </c>
      <c r="T1549" s="16">
        <f t="shared" si="103"/>
        <v>42789.426875000005</v>
      </c>
    </row>
    <row r="1550" spans="1:20" ht="2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00"/>
        <v>9</v>
      </c>
      <c r="P1550">
        <f t="shared" si="101"/>
        <v>60</v>
      </c>
      <c r="Q1550" s="11" t="s">
        <v>8336</v>
      </c>
      <c r="R1550" t="s">
        <v>8341</v>
      </c>
      <c r="S1550" s="16">
        <f t="shared" si="102"/>
        <v>42286.88217592593</v>
      </c>
      <c r="T1550" s="16">
        <f t="shared" si="103"/>
        <v>42316.923842592587</v>
      </c>
    </row>
    <row r="1551" spans="1:20" ht="4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ref="O1551:O1614" si="104">ROUND(E1551/D1551*100,0)</f>
        <v>34</v>
      </c>
      <c r="P1551">
        <f t="shared" ref="P1551:P1614" si="105">IFERROR(ROUND(E1551/L1551,2),0)</f>
        <v>28.33</v>
      </c>
      <c r="Q1551" s="11" t="s">
        <v>8336</v>
      </c>
      <c r="R1551" t="s">
        <v>8341</v>
      </c>
      <c r="S1551" s="16">
        <f t="shared" ref="S1551:S1614" si="106">(((J1551/60)/60/24)+DATE(1970,1,1))</f>
        <v>42281.136099537034</v>
      </c>
      <c r="T1551" s="16">
        <f t="shared" ref="T1551:T1614" si="107">(((I1551/60)/60)/24)+DATE(1970,1,1)</f>
        <v>42311.177766203706</v>
      </c>
    </row>
    <row r="1552" spans="1:20" ht="42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04"/>
        <v>13</v>
      </c>
      <c r="P1552">
        <f t="shared" si="105"/>
        <v>14.43</v>
      </c>
      <c r="Q1552" s="11" t="s">
        <v>8336</v>
      </c>
      <c r="R1552" t="s">
        <v>8341</v>
      </c>
      <c r="S1552" s="16">
        <f t="shared" si="106"/>
        <v>42472.449467592596</v>
      </c>
      <c r="T1552" s="16">
        <f t="shared" si="107"/>
        <v>42502.449467592596</v>
      </c>
    </row>
    <row r="1553" spans="1:20" ht="4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04"/>
        <v>0</v>
      </c>
      <c r="P1553">
        <f t="shared" si="105"/>
        <v>0</v>
      </c>
      <c r="Q1553" s="11" t="s">
        <v>8336</v>
      </c>
      <c r="R1553" t="s">
        <v>8341</v>
      </c>
      <c r="S1553" s="16">
        <f t="shared" si="106"/>
        <v>42121.824525462958</v>
      </c>
      <c r="T1553" s="16">
        <f t="shared" si="107"/>
        <v>42151.824525462958</v>
      </c>
    </row>
    <row r="1554" spans="1:20" ht="4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04"/>
        <v>49</v>
      </c>
      <c r="P1554">
        <f t="shared" si="105"/>
        <v>132.19</v>
      </c>
      <c r="Q1554" s="11" t="s">
        <v>8336</v>
      </c>
      <c r="R1554" t="s">
        <v>8341</v>
      </c>
      <c r="S1554" s="16">
        <f t="shared" si="106"/>
        <v>41892.688750000001</v>
      </c>
      <c r="T1554" s="16">
        <f t="shared" si="107"/>
        <v>41913.165972222225</v>
      </c>
    </row>
    <row r="1555" spans="1:20" ht="4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04"/>
        <v>0</v>
      </c>
      <c r="P1555">
        <f t="shared" si="105"/>
        <v>0</v>
      </c>
      <c r="Q1555" s="11" t="s">
        <v>8336</v>
      </c>
      <c r="R1555" t="s">
        <v>8341</v>
      </c>
      <c r="S1555" s="16">
        <f t="shared" si="106"/>
        <v>42219.282951388886</v>
      </c>
      <c r="T1555" s="16">
        <f t="shared" si="107"/>
        <v>42249.282951388886</v>
      </c>
    </row>
    <row r="1556" spans="1:20" ht="5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04"/>
        <v>0</v>
      </c>
      <c r="P1556">
        <f t="shared" si="105"/>
        <v>0</v>
      </c>
      <c r="Q1556" s="11" t="s">
        <v>8336</v>
      </c>
      <c r="R1556" t="s">
        <v>8341</v>
      </c>
      <c r="S1556" s="16">
        <f t="shared" si="106"/>
        <v>42188.252199074079</v>
      </c>
      <c r="T1556" s="16">
        <f t="shared" si="107"/>
        <v>42218.252199074079</v>
      </c>
    </row>
    <row r="1557" spans="1:20" ht="4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04"/>
        <v>0</v>
      </c>
      <c r="P1557">
        <f t="shared" si="105"/>
        <v>0</v>
      </c>
      <c r="Q1557" s="11" t="s">
        <v>8336</v>
      </c>
      <c r="R1557" t="s">
        <v>8341</v>
      </c>
      <c r="S1557" s="16">
        <f t="shared" si="106"/>
        <v>42241.613796296297</v>
      </c>
      <c r="T1557" s="16">
        <f t="shared" si="107"/>
        <v>42264.708333333328</v>
      </c>
    </row>
    <row r="1558" spans="1:20" ht="4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04"/>
        <v>45</v>
      </c>
      <c r="P1558">
        <f t="shared" si="105"/>
        <v>56.42</v>
      </c>
      <c r="Q1558" s="11" t="s">
        <v>8336</v>
      </c>
      <c r="R1558" t="s">
        <v>8341</v>
      </c>
      <c r="S1558" s="16">
        <f t="shared" si="106"/>
        <v>42525.153055555551</v>
      </c>
      <c r="T1558" s="16">
        <f t="shared" si="107"/>
        <v>42555.153055555551</v>
      </c>
    </row>
    <row r="1559" spans="1:20" ht="4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04"/>
        <v>4</v>
      </c>
      <c r="P1559">
        <f t="shared" si="105"/>
        <v>100</v>
      </c>
      <c r="Q1559" s="11" t="s">
        <v>8336</v>
      </c>
      <c r="R1559" t="s">
        <v>8341</v>
      </c>
      <c r="S1559" s="16">
        <f t="shared" si="106"/>
        <v>41871.65315972222</v>
      </c>
      <c r="T1559" s="16">
        <f t="shared" si="107"/>
        <v>41902.65315972222</v>
      </c>
    </row>
    <row r="1560" spans="1:20" ht="4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04"/>
        <v>5</v>
      </c>
      <c r="P1560">
        <f t="shared" si="105"/>
        <v>11.67</v>
      </c>
      <c r="Q1560" s="11" t="s">
        <v>8336</v>
      </c>
      <c r="R1560" t="s">
        <v>8341</v>
      </c>
      <c r="S1560" s="16">
        <f t="shared" si="106"/>
        <v>42185.397673611107</v>
      </c>
      <c r="T1560" s="16">
        <f t="shared" si="107"/>
        <v>42244.508333333331</v>
      </c>
    </row>
    <row r="1561" spans="1:20" ht="2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04"/>
        <v>0</v>
      </c>
      <c r="P1561">
        <f t="shared" si="105"/>
        <v>50</v>
      </c>
      <c r="Q1561" s="11" t="s">
        <v>8336</v>
      </c>
      <c r="R1561" t="s">
        <v>8341</v>
      </c>
      <c r="S1561" s="16">
        <f t="shared" si="106"/>
        <v>42108.05322916666</v>
      </c>
      <c r="T1561" s="16">
        <f t="shared" si="107"/>
        <v>42123.05322916666</v>
      </c>
    </row>
    <row r="1562" spans="1:20" ht="4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04"/>
        <v>4</v>
      </c>
      <c r="P1562">
        <f t="shared" si="105"/>
        <v>23.5</v>
      </c>
      <c r="Q1562" s="11" t="s">
        <v>8336</v>
      </c>
      <c r="R1562" t="s">
        <v>8341</v>
      </c>
      <c r="S1562" s="16">
        <f t="shared" si="106"/>
        <v>41936.020752314813</v>
      </c>
      <c r="T1562" s="16">
        <f t="shared" si="107"/>
        <v>41956.062418981484</v>
      </c>
    </row>
    <row r="1563" spans="1:20" ht="4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04"/>
        <v>1</v>
      </c>
      <c r="P1563">
        <f t="shared" si="105"/>
        <v>67</v>
      </c>
      <c r="Q1563" s="11" t="s">
        <v>8320</v>
      </c>
      <c r="R1563" t="s">
        <v>8342</v>
      </c>
      <c r="S1563" s="16">
        <f t="shared" si="106"/>
        <v>41555.041701388887</v>
      </c>
      <c r="T1563" s="16">
        <f t="shared" si="107"/>
        <v>41585.083368055559</v>
      </c>
    </row>
    <row r="1564" spans="1:20" ht="42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04"/>
        <v>0</v>
      </c>
      <c r="P1564">
        <f t="shared" si="105"/>
        <v>0</v>
      </c>
      <c r="Q1564" s="11" t="s">
        <v>8320</v>
      </c>
      <c r="R1564" t="s">
        <v>8342</v>
      </c>
      <c r="S1564" s="16">
        <f t="shared" si="106"/>
        <v>40079.566157407404</v>
      </c>
      <c r="T1564" s="16">
        <f t="shared" si="107"/>
        <v>40149.034722222219</v>
      </c>
    </row>
    <row r="1565" spans="1:20" ht="4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04"/>
        <v>1</v>
      </c>
      <c r="P1565">
        <f t="shared" si="105"/>
        <v>42.5</v>
      </c>
      <c r="Q1565" s="11" t="s">
        <v>8320</v>
      </c>
      <c r="R1565" t="s">
        <v>8342</v>
      </c>
      <c r="S1565" s="16">
        <f t="shared" si="106"/>
        <v>41652.742488425924</v>
      </c>
      <c r="T1565" s="16">
        <f t="shared" si="107"/>
        <v>41712.700821759259</v>
      </c>
    </row>
    <row r="1566" spans="1:20" ht="4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04"/>
        <v>0</v>
      </c>
      <c r="P1566">
        <f t="shared" si="105"/>
        <v>10</v>
      </c>
      <c r="Q1566" s="11" t="s">
        <v>8320</v>
      </c>
      <c r="R1566" t="s">
        <v>8342</v>
      </c>
      <c r="S1566" s="16">
        <f t="shared" si="106"/>
        <v>42121.367002314815</v>
      </c>
      <c r="T1566" s="16">
        <f t="shared" si="107"/>
        <v>42152.836805555555</v>
      </c>
    </row>
    <row r="1567" spans="1:20" ht="4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04"/>
        <v>3</v>
      </c>
      <c r="P1567">
        <f t="shared" si="105"/>
        <v>100</v>
      </c>
      <c r="Q1567" s="11" t="s">
        <v>8320</v>
      </c>
      <c r="R1567" t="s">
        <v>8342</v>
      </c>
      <c r="S1567" s="16">
        <f t="shared" si="106"/>
        <v>40672.729872685188</v>
      </c>
      <c r="T1567" s="16">
        <f t="shared" si="107"/>
        <v>40702.729872685188</v>
      </c>
    </row>
    <row r="1568" spans="1:20" ht="4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04"/>
        <v>21</v>
      </c>
      <c r="P1568">
        <f t="shared" si="105"/>
        <v>108.05</v>
      </c>
      <c r="Q1568" s="11" t="s">
        <v>8320</v>
      </c>
      <c r="R1568" t="s">
        <v>8342</v>
      </c>
      <c r="S1568" s="16">
        <f t="shared" si="106"/>
        <v>42549.916712962964</v>
      </c>
      <c r="T1568" s="16">
        <f t="shared" si="107"/>
        <v>42578.916666666672</v>
      </c>
    </row>
    <row r="1569" spans="1:20" ht="4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04"/>
        <v>4</v>
      </c>
      <c r="P1569">
        <f t="shared" si="105"/>
        <v>26.92</v>
      </c>
      <c r="Q1569" s="11" t="s">
        <v>8320</v>
      </c>
      <c r="R1569" t="s">
        <v>8342</v>
      </c>
      <c r="S1569" s="16">
        <f t="shared" si="106"/>
        <v>41671.936863425923</v>
      </c>
      <c r="T1569" s="16">
        <f t="shared" si="107"/>
        <v>41687</v>
      </c>
    </row>
    <row r="1570" spans="1:20" ht="4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04"/>
        <v>14</v>
      </c>
      <c r="P1570">
        <f t="shared" si="105"/>
        <v>155</v>
      </c>
      <c r="Q1570" s="11" t="s">
        <v>8320</v>
      </c>
      <c r="R1570" t="s">
        <v>8342</v>
      </c>
      <c r="S1570" s="16">
        <f t="shared" si="106"/>
        <v>41962.062326388885</v>
      </c>
      <c r="T1570" s="16">
        <f t="shared" si="107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04"/>
        <v>0</v>
      </c>
      <c r="P1571">
        <f t="shared" si="105"/>
        <v>0</v>
      </c>
      <c r="Q1571" s="11" t="s">
        <v>8320</v>
      </c>
      <c r="R1571" t="s">
        <v>8342</v>
      </c>
      <c r="S1571" s="16">
        <f t="shared" si="106"/>
        <v>41389.679560185185</v>
      </c>
      <c r="T1571" s="16">
        <f t="shared" si="107"/>
        <v>41419.679560185185</v>
      </c>
    </row>
    <row r="1572" spans="1:20" ht="2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04"/>
        <v>41</v>
      </c>
      <c r="P1572">
        <f t="shared" si="105"/>
        <v>47.77</v>
      </c>
      <c r="Q1572" s="11" t="s">
        <v>8320</v>
      </c>
      <c r="R1572" t="s">
        <v>8342</v>
      </c>
      <c r="S1572" s="16">
        <f t="shared" si="106"/>
        <v>42438.813449074078</v>
      </c>
      <c r="T1572" s="16">
        <f t="shared" si="107"/>
        <v>42468.771782407406</v>
      </c>
    </row>
    <row r="1573" spans="1:20" ht="42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04"/>
        <v>1</v>
      </c>
      <c r="P1573">
        <f t="shared" si="105"/>
        <v>20</v>
      </c>
      <c r="Q1573" s="11" t="s">
        <v>8320</v>
      </c>
      <c r="R1573" t="s">
        <v>8342</v>
      </c>
      <c r="S1573" s="16">
        <f t="shared" si="106"/>
        <v>42144.769479166673</v>
      </c>
      <c r="T1573" s="16">
        <f t="shared" si="107"/>
        <v>42174.769479166673</v>
      </c>
    </row>
    <row r="1574" spans="1:20" ht="4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04"/>
        <v>5</v>
      </c>
      <c r="P1574">
        <f t="shared" si="105"/>
        <v>41.67</v>
      </c>
      <c r="Q1574" s="11" t="s">
        <v>8320</v>
      </c>
      <c r="R1574" t="s">
        <v>8342</v>
      </c>
      <c r="S1574" s="16">
        <f t="shared" si="106"/>
        <v>42404.033090277779</v>
      </c>
      <c r="T1574" s="16">
        <f t="shared" si="107"/>
        <v>42428.999305555553</v>
      </c>
    </row>
    <row r="1575" spans="1:20" ht="4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04"/>
        <v>2</v>
      </c>
      <c r="P1575">
        <f t="shared" si="105"/>
        <v>74.33</v>
      </c>
      <c r="Q1575" s="11" t="s">
        <v>8320</v>
      </c>
      <c r="R1575" t="s">
        <v>8342</v>
      </c>
      <c r="S1575" s="16">
        <f t="shared" si="106"/>
        <v>42786.000023148154</v>
      </c>
      <c r="T1575" s="16">
        <f t="shared" si="107"/>
        <v>42826.165972222225</v>
      </c>
    </row>
    <row r="1576" spans="1:20" ht="4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04"/>
        <v>5</v>
      </c>
      <c r="P1576">
        <f t="shared" si="105"/>
        <v>84.33</v>
      </c>
      <c r="Q1576" s="11" t="s">
        <v>8320</v>
      </c>
      <c r="R1576" t="s">
        <v>8342</v>
      </c>
      <c r="S1576" s="16">
        <f t="shared" si="106"/>
        <v>42017.927418981482</v>
      </c>
      <c r="T1576" s="16">
        <f t="shared" si="107"/>
        <v>42052.927418981482</v>
      </c>
    </row>
    <row r="1577" spans="1:20" ht="4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04"/>
        <v>23</v>
      </c>
      <c r="P1577">
        <f t="shared" si="105"/>
        <v>65.459999999999994</v>
      </c>
      <c r="Q1577" s="11" t="s">
        <v>8320</v>
      </c>
      <c r="R1577" t="s">
        <v>8342</v>
      </c>
      <c r="S1577" s="16">
        <f t="shared" si="106"/>
        <v>41799.524259259262</v>
      </c>
      <c r="T1577" s="16">
        <f t="shared" si="107"/>
        <v>41829.524259259262</v>
      </c>
    </row>
    <row r="1578" spans="1:20" ht="2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04"/>
        <v>13</v>
      </c>
      <c r="P1578">
        <f t="shared" si="105"/>
        <v>65</v>
      </c>
      <c r="Q1578" s="11" t="s">
        <v>8320</v>
      </c>
      <c r="R1578" t="s">
        <v>8342</v>
      </c>
      <c r="S1578" s="16">
        <f t="shared" si="106"/>
        <v>42140.879259259258</v>
      </c>
      <c r="T1578" s="16">
        <f t="shared" si="107"/>
        <v>42185.879259259258</v>
      </c>
    </row>
    <row r="1579" spans="1:20" ht="4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04"/>
        <v>1</v>
      </c>
      <c r="P1579">
        <f t="shared" si="105"/>
        <v>27.5</v>
      </c>
      <c r="Q1579" s="11" t="s">
        <v>8320</v>
      </c>
      <c r="R1579" t="s">
        <v>8342</v>
      </c>
      <c r="S1579" s="16">
        <f t="shared" si="106"/>
        <v>41054.847777777781</v>
      </c>
      <c r="T1579" s="16">
        <f t="shared" si="107"/>
        <v>41114.847777777781</v>
      </c>
    </row>
    <row r="1580" spans="1:20" ht="5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04"/>
        <v>11</v>
      </c>
      <c r="P1580">
        <f t="shared" si="105"/>
        <v>51.25</v>
      </c>
      <c r="Q1580" s="11" t="s">
        <v>8320</v>
      </c>
      <c r="R1580" t="s">
        <v>8342</v>
      </c>
      <c r="S1580" s="16">
        <f t="shared" si="106"/>
        <v>40399.065868055557</v>
      </c>
      <c r="T1580" s="16">
        <f t="shared" si="107"/>
        <v>40423.083333333336</v>
      </c>
    </row>
    <row r="1581" spans="1:20" ht="2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04"/>
        <v>1</v>
      </c>
      <c r="P1581">
        <f t="shared" si="105"/>
        <v>14</v>
      </c>
      <c r="Q1581" s="11" t="s">
        <v>8320</v>
      </c>
      <c r="R1581" t="s">
        <v>8342</v>
      </c>
      <c r="S1581" s="16">
        <f t="shared" si="106"/>
        <v>41481.996423611112</v>
      </c>
      <c r="T1581" s="16">
        <f t="shared" si="107"/>
        <v>41514.996423611112</v>
      </c>
    </row>
    <row r="1582" spans="1:20" ht="4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04"/>
        <v>0</v>
      </c>
      <c r="P1582">
        <f t="shared" si="105"/>
        <v>0</v>
      </c>
      <c r="Q1582" s="11" t="s">
        <v>8320</v>
      </c>
      <c r="R1582" t="s">
        <v>8342</v>
      </c>
      <c r="S1582" s="16">
        <f t="shared" si="106"/>
        <v>40990.050069444449</v>
      </c>
      <c r="T1582" s="16">
        <f t="shared" si="107"/>
        <v>41050.050069444449</v>
      </c>
    </row>
    <row r="1583" spans="1:20" ht="4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04"/>
        <v>1</v>
      </c>
      <c r="P1583">
        <f t="shared" si="105"/>
        <v>5</v>
      </c>
      <c r="Q1583" s="11" t="s">
        <v>8336</v>
      </c>
      <c r="R1583" t="s">
        <v>8343</v>
      </c>
      <c r="S1583" s="16">
        <f t="shared" si="106"/>
        <v>42325.448958333334</v>
      </c>
      <c r="T1583" s="16">
        <f t="shared" si="107"/>
        <v>42357.448958333334</v>
      </c>
    </row>
    <row r="1584" spans="1:20" ht="2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04"/>
        <v>9</v>
      </c>
      <c r="P1584">
        <f t="shared" si="105"/>
        <v>31</v>
      </c>
      <c r="Q1584" s="11" t="s">
        <v>8336</v>
      </c>
      <c r="R1584" t="s">
        <v>8343</v>
      </c>
      <c r="S1584" s="16">
        <f t="shared" si="106"/>
        <v>42246.789965277778</v>
      </c>
      <c r="T1584" s="16">
        <f t="shared" si="107"/>
        <v>42303.888888888891</v>
      </c>
    </row>
    <row r="1585" spans="1:20" ht="42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04"/>
        <v>0</v>
      </c>
      <c r="P1585">
        <f t="shared" si="105"/>
        <v>15</v>
      </c>
      <c r="Q1585" s="11" t="s">
        <v>8336</v>
      </c>
      <c r="R1585" t="s">
        <v>8343</v>
      </c>
      <c r="S1585" s="16">
        <f t="shared" si="106"/>
        <v>41877.904988425929</v>
      </c>
      <c r="T1585" s="16">
        <f t="shared" si="107"/>
        <v>41907.904988425929</v>
      </c>
    </row>
    <row r="1586" spans="1:20" ht="4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04"/>
        <v>0</v>
      </c>
      <c r="P1586">
        <f t="shared" si="105"/>
        <v>0</v>
      </c>
      <c r="Q1586" s="11" t="s">
        <v>8336</v>
      </c>
      <c r="R1586" t="s">
        <v>8343</v>
      </c>
      <c r="S1586" s="16">
        <f t="shared" si="106"/>
        <v>41779.649317129632</v>
      </c>
      <c r="T1586" s="16">
        <f t="shared" si="107"/>
        <v>41789.649317129632</v>
      </c>
    </row>
    <row r="1587" spans="1:20" ht="42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04"/>
        <v>79</v>
      </c>
      <c r="P1587">
        <f t="shared" si="105"/>
        <v>131.66999999999999</v>
      </c>
      <c r="Q1587" s="11" t="s">
        <v>8336</v>
      </c>
      <c r="R1587" t="s">
        <v>8343</v>
      </c>
      <c r="S1587" s="16">
        <f t="shared" si="106"/>
        <v>42707.895462962959</v>
      </c>
      <c r="T1587" s="16">
        <f t="shared" si="107"/>
        <v>42729.458333333328</v>
      </c>
    </row>
    <row r="1588" spans="1:20" ht="2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04"/>
        <v>0</v>
      </c>
      <c r="P1588">
        <f t="shared" si="105"/>
        <v>0</v>
      </c>
      <c r="Q1588" s="11" t="s">
        <v>8336</v>
      </c>
      <c r="R1588" t="s">
        <v>8343</v>
      </c>
      <c r="S1588" s="16">
        <f t="shared" si="106"/>
        <v>42069.104421296302</v>
      </c>
      <c r="T1588" s="16">
        <f t="shared" si="107"/>
        <v>42099.062754629631</v>
      </c>
    </row>
    <row r="1589" spans="1:20" ht="42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04"/>
        <v>0</v>
      </c>
      <c r="P1589">
        <f t="shared" si="105"/>
        <v>1</v>
      </c>
      <c r="Q1589" s="11" t="s">
        <v>8336</v>
      </c>
      <c r="R1589" t="s">
        <v>8343</v>
      </c>
      <c r="S1589" s="16">
        <f t="shared" si="106"/>
        <v>41956.950983796298</v>
      </c>
      <c r="T1589" s="16">
        <f t="shared" si="107"/>
        <v>41986.950983796298</v>
      </c>
    </row>
    <row r="1590" spans="1:20" ht="2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04"/>
        <v>0</v>
      </c>
      <c r="P1590">
        <f t="shared" si="105"/>
        <v>0</v>
      </c>
      <c r="Q1590" s="11" t="s">
        <v>8336</v>
      </c>
      <c r="R1590" t="s">
        <v>8343</v>
      </c>
      <c r="S1590" s="16">
        <f t="shared" si="106"/>
        <v>42005.24998842593</v>
      </c>
      <c r="T1590" s="16">
        <f t="shared" si="107"/>
        <v>42035.841666666667</v>
      </c>
    </row>
    <row r="1591" spans="1:20" ht="4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04"/>
        <v>0</v>
      </c>
      <c r="P1591">
        <f t="shared" si="105"/>
        <v>0</v>
      </c>
      <c r="Q1591" s="11" t="s">
        <v>8336</v>
      </c>
      <c r="R1591" t="s">
        <v>8343</v>
      </c>
      <c r="S1591" s="16">
        <f t="shared" si="106"/>
        <v>42256.984791666662</v>
      </c>
      <c r="T1591" s="16">
        <f t="shared" si="107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04"/>
        <v>2</v>
      </c>
      <c r="P1592">
        <f t="shared" si="105"/>
        <v>510</v>
      </c>
      <c r="Q1592" s="11" t="s">
        <v>8336</v>
      </c>
      <c r="R1592" t="s">
        <v>8343</v>
      </c>
      <c r="S1592" s="16">
        <f t="shared" si="106"/>
        <v>42240.857222222221</v>
      </c>
      <c r="T1592" s="16">
        <f t="shared" si="107"/>
        <v>42270.857222222221</v>
      </c>
    </row>
    <row r="1593" spans="1:20" ht="42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04"/>
        <v>29</v>
      </c>
      <c r="P1593">
        <f t="shared" si="105"/>
        <v>44.48</v>
      </c>
      <c r="Q1593" s="11" t="s">
        <v>8336</v>
      </c>
      <c r="R1593" t="s">
        <v>8343</v>
      </c>
      <c r="S1593" s="16">
        <f t="shared" si="106"/>
        <v>42433.726168981477</v>
      </c>
      <c r="T1593" s="16">
        <f t="shared" si="107"/>
        <v>42463.68450231482</v>
      </c>
    </row>
    <row r="1594" spans="1:20" ht="2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04"/>
        <v>0</v>
      </c>
      <c r="P1594">
        <f t="shared" si="105"/>
        <v>0</v>
      </c>
      <c r="Q1594" s="11" t="s">
        <v>8336</v>
      </c>
      <c r="R1594" t="s">
        <v>8343</v>
      </c>
      <c r="S1594" s="16">
        <f t="shared" si="106"/>
        <v>42046.072743055556</v>
      </c>
      <c r="T1594" s="16">
        <f t="shared" si="107"/>
        <v>42091.031076388885</v>
      </c>
    </row>
    <row r="1595" spans="1:20" ht="2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04"/>
        <v>0</v>
      </c>
      <c r="P1595">
        <f t="shared" si="105"/>
        <v>1</v>
      </c>
      <c r="Q1595" s="11" t="s">
        <v>8336</v>
      </c>
      <c r="R1595" t="s">
        <v>8343</v>
      </c>
      <c r="S1595" s="16">
        <f t="shared" si="106"/>
        <v>42033.845543981486</v>
      </c>
      <c r="T1595" s="16">
        <f t="shared" si="107"/>
        <v>42063.845543981486</v>
      </c>
    </row>
    <row r="1596" spans="1:20" ht="2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04"/>
        <v>21</v>
      </c>
      <c r="P1596">
        <f t="shared" si="105"/>
        <v>20.5</v>
      </c>
      <c r="Q1596" s="11" t="s">
        <v>8336</v>
      </c>
      <c r="R1596" t="s">
        <v>8343</v>
      </c>
      <c r="S1596" s="16">
        <f t="shared" si="106"/>
        <v>42445.712754629625</v>
      </c>
      <c r="T1596" s="16">
        <f t="shared" si="107"/>
        <v>42505.681249999994</v>
      </c>
    </row>
    <row r="1597" spans="1:20" ht="4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04"/>
        <v>0</v>
      </c>
      <c r="P1597">
        <f t="shared" si="105"/>
        <v>40</v>
      </c>
      <c r="Q1597" s="11" t="s">
        <v>8336</v>
      </c>
      <c r="R1597" t="s">
        <v>8343</v>
      </c>
      <c r="S1597" s="16">
        <f t="shared" si="106"/>
        <v>41780.050092592595</v>
      </c>
      <c r="T1597" s="16">
        <f t="shared" si="107"/>
        <v>41808.842361111114</v>
      </c>
    </row>
    <row r="1598" spans="1:20" ht="28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04"/>
        <v>2</v>
      </c>
      <c r="P1598">
        <f t="shared" si="105"/>
        <v>25</v>
      </c>
      <c r="Q1598" s="11" t="s">
        <v>8336</v>
      </c>
      <c r="R1598" t="s">
        <v>8343</v>
      </c>
      <c r="S1598" s="16">
        <f t="shared" si="106"/>
        <v>41941.430196759262</v>
      </c>
      <c r="T1598" s="16">
        <f t="shared" si="107"/>
        <v>41986.471863425926</v>
      </c>
    </row>
    <row r="1599" spans="1:20" ht="4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04"/>
        <v>0</v>
      </c>
      <c r="P1599">
        <f t="shared" si="105"/>
        <v>0</v>
      </c>
      <c r="Q1599" s="11" t="s">
        <v>8336</v>
      </c>
      <c r="R1599" t="s">
        <v>8343</v>
      </c>
      <c r="S1599" s="16">
        <f t="shared" si="106"/>
        <v>42603.354131944448</v>
      </c>
      <c r="T1599" s="16">
        <f t="shared" si="107"/>
        <v>42633.354131944448</v>
      </c>
    </row>
    <row r="1600" spans="1:20" ht="42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04"/>
        <v>0</v>
      </c>
      <c r="P1600">
        <f t="shared" si="105"/>
        <v>1</v>
      </c>
      <c r="Q1600" s="11" t="s">
        <v>8336</v>
      </c>
      <c r="R1600" t="s">
        <v>8343</v>
      </c>
      <c r="S1600" s="16">
        <f t="shared" si="106"/>
        <v>42151.667337962965</v>
      </c>
      <c r="T1600" s="16">
        <f t="shared" si="107"/>
        <v>42211.667337962965</v>
      </c>
    </row>
    <row r="1601" spans="1:20" ht="4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04"/>
        <v>0</v>
      </c>
      <c r="P1601">
        <f t="shared" si="105"/>
        <v>0</v>
      </c>
      <c r="Q1601" s="11" t="s">
        <v>8336</v>
      </c>
      <c r="R1601" t="s">
        <v>8343</v>
      </c>
      <c r="S1601" s="16">
        <f t="shared" si="106"/>
        <v>42438.53907407407</v>
      </c>
      <c r="T1601" s="16">
        <f t="shared" si="107"/>
        <v>42468.497407407413</v>
      </c>
    </row>
    <row r="1602" spans="1:20" ht="4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04"/>
        <v>7</v>
      </c>
      <c r="P1602">
        <f t="shared" si="105"/>
        <v>40.78</v>
      </c>
      <c r="Q1602" s="11" t="s">
        <v>8336</v>
      </c>
      <c r="R1602" t="s">
        <v>8343</v>
      </c>
      <c r="S1602" s="16">
        <f t="shared" si="106"/>
        <v>41791.057314814818</v>
      </c>
      <c r="T1602" s="16">
        <f t="shared" si="107"/>
        <v>41835.21597222222</v>
      </c>
    </row>
    <row r="1603" spans="1:20" ht="4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si="104"/>
        <v>108</v>
      </c>
      <c r="P1603">
        <f t="shared" si="105"/>
        <v>48.33</v>
      </c>
      <c r="Q1603" s="11" t="s">
        <v>8323</v>
      </c>
      <c r="R1603" t="s">
        <v>8324</v>
      </c>
      <c r="S1603" s="16">
        <f t="shared" si="106"/>
        <v>40638.092974537038</v>
      </c>
      <c r="T1603" s="16">
        <f t="shared" si="107"/>
        <v>40668.092974537038</v>
      </c>
    </row>
    <row r="1604" spans="1:20" ht="4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4"/>
        <v>100</v>
      </c>
      <c r="P1604">
        <f t="shared" si="105"/>
        <v>46.95</v>
      </c>
      <c r="Q1604" s="11" t="s">
        <v>8323</v>
      </c>
      <c r="R1604" t="s">
        <v>8324</v>
      </c>
      <c r="S1604" s="16">
        <f t="shared" si="106"/>
        <v>40788.297650462962</v>
      </c>
      <c r="T1604" s="16">
        <f t="shared" si="107"/>
        <v>40830.958333333336</v>
      </c>
    </row>
    <row r="1605" spans="1:20" ht="2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4"/>
        <v>100</v>
      </c>
      <c r="P1605">
        <f t="shared" si="105"/>
        <v>66.69</v>
      </c>
      <c r="Q1605" s="11" t="s">
        <v>8323</v>
      </c>
      <c r="R1605" t="s">
        <v>8324</v>
      </c>
      <c r="S1605" s="16">
        <f t="shared" si="106"/>
        <v>40876.169664351852</v>
      </c>
      <c r="T1605" s="16">
        <f t="shared" si="107"/>
        <v>40936.169664351852</v>
      </c>
    </row>
    <row r="1606" spans="1:20" ht="4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4"/>
        <v>122</v>
      </c>
      <c r="P1606">
        <f t="shared" si="105"/>
        <v>48.84</v>
      </c>
      <c r="Q1606" s="11" t="s">
        <v>8323</v>
      </c>
      <c r="R1606" t="s">
        <v>8324</v>
      </c>
      <c r="S1606" s="16">
        <f t="shared" si="106"/>
        <v>40945.845312500001</v>
      </c>
      <c r="T1606" s="16">
        <f t="shared" si="107"/>
        <v>40985.80364583333</v>
      </c>
    </row>
    <row r="1607" spans="1:20" ht="4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4"/>
        <v>101</v>
      </c>
      <c r="P1607">
        <f t="shared" si="105"/>
        <v>137.31</v>
      </c>
      <c r="Q1607" s="11" t="s">
        <v>8323</v>
      </c>
      <c r="R1607" t="s">
        <v>8324</v>
      </c>
      <c r="S1607" s="16">
        <f t="shared" si="106"/>
        <v>40747.012881944444</v>
      </c>
      <c r="T1607" s="16">
        <f t="shared" si="107"/>
        <v>40756.291666666664</v>
      </c>
    </row>
    <row r="1608" spans="1:20" ht="4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4"/>
        <v>101</v>
      </c>
      <c r="P1608">
        <f t="shared" si="105"/>
        <v>87.83</v>
      </c>
      <c r="Q1608" s="11" t="s">
        <v>8323</v>
      </c>
      <c r="R1608" t="s">
        <v>8324</v>
      </c>
      <c r="S1608" s="16">
        <f t="shared" si="106"/>
        <v>40536.111550925925</v>
      </c>
      <c r="T1608" s="16">
        <f t="shared" si="107"/>
        <v>40626.069884259261</v>
      </c>
    </row>
    <row r="1609" spans="1:20" ht="4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4"/>
        <v>145</v>
      </c>
      <c r="P1609">
        <f t="shared" si="105"/>
        <v>70.790000000000006</v>
      </c>
      <c r="Q1609" s="11" t="s">
        <v>8323</v>
      </c>
      <c r="R1609" t="s">
        <v>8324</v>
      </c>
      <c r="S1609" s="16">
        <f t="shared" si="106"/>
        <v>41053.80846064815</v>
      </c>
      <c r="T1609" s="16">
        <f t="shared" si="107"/>
        <v>41074.80846064815</v>
      </c>
    </row>
    <row r="1610" spans="1:20" ht="2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4"/>
        <v>101</v>
      </c>
      <c r="P1610">
        <f t="shared" si="105"/>
        <v>52.83</v>
      </c>
      <c r="Q1610" s="11" t="s">
        <v>8323</v>
      </c>
      <c r="R1610" t="s">
        <v>8324</v>
      </c>
      <c r="S1610" s="16">
        <f t="shared" si="106"/>
        <v>41607.83085648148</v>
      </c>
      <c r="T1610" s="16">
        <f t="shared" si="107"/>
        <v>41640.226388888892</v>
      </c>
    </row>
    <row r="1611" spans="1:20" ht="4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4"/>
        <v>118</v>
      </c>
      <c r="P1611">
        <f t="shared" si="105"/>
        <v>443.75</v>
      </c>
      <c r="Q1611" s="11" t="s">
        <v>8323</v>
      </c>
      <c r="R1611" t="s">
        <v>8324</v>
      </c>
      <c r="S1611" s="16">
        <f t="shared" si="106"/>
        <v>40796.001261574071</v>
      </c>
      <c r="T1611" s="16">
        <f t="shared" si="107"/>
        <v>40849.333333333336</v>
      </c>
    </row>
    <row r="1612" spans="1:20" ht="2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4"/>
        <v>272</v>
      </c>
      <c r="P1612">
        <f t="shared" si="105"/>
        <v>48.54</v>
      </c>
      <c r="Q1612" s="11" t="s">
        <v>8323</v>
      </c>
      <c r="R1612" t="s">
        <v>8324</v>
      </c>
      <c r="S1612" s="16">
        <f t="shared" si="106"/>
        <v>41228.924884259257</v>
      </c>
      <c r="T1612" s="16">
        <f t="shared" si="107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4"/>
        <v>125</v>
      </c>
      <c r="P1613">
        <f t="shared" si="105"/>
        <v>37.07</v>
      </c>
      <c r="Q1613" s="11" t="s">
        <v>8323</v>
      </c>
      <c r="R1613" t="s">
        <v>8324</v>
      </c>
      <c r="S1613" s="16">
        <f t="shared" si="106"/>
        <v>41409.00037037037</v>
      </c>
      <c r="T1613" s="16">
        <f t="shared" si="107"/>
        <v>41430.00037037037</v>
      </c>
    </row>
    <row r="1614" spans="1:20" ht="28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4"/>
        <v>110</v>
      </c>
      <c r="P1614">
        <f t="shared" si="105"/>
        <v>50</v>
      </c>
      <c r="Q1614" s="11" t="s">
        <v>8323</v>
      </c>
      <c r="R1614" t="s">
        <v>8324</v>
      </c>
      <c r="S1614" s="16">
        <f t="shared" si="106"/>
        <v>41246.874814814815</v>
      </c>
      <c r="T1614" s="16">
        <f t="shared" si="107"/>
        <v>41276.874814814815</v>
      </c>
    </row>
    <row r="1615" spans="1:20" ht="4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ref="O1615:O1678" si="108">ROUND(E1615/D1615*100,0)</f>
        <v>102</v>
      </c>
      <c r="P1615">
        <f t="shared" ref="P1615:P1678" si="109">IFERROR(ROUND(E1615/L1615,2),0)</f>
        <v>39.04</v>
      </c>
      <c r="Q1615" s="11" t="s">
        <v>8323</v>
      </c>
      <c r="R1615" t="s">
        <v>8324</v>
      </c>
      <c r="S1615" s="16">
        <f t="shared" ref="S1615:S1678" si="110">(((J1615/60)/60/24)+DATE(1970,1,1))</f>
        <v>41082.069467592592</v>
      </c>
      <c r="T1615" s="16">
        <f t="shared" ref="T1615:T1678" si="111">(((I1615/60)/60)/24)+DATE(1970,1,1)</f>
        <v>41112.069467592592</v>
      </c>
    </row>
    <row r="1616" spans="1:20" ht="4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8"/>
        <v>103</v>
      </c>
      <c r="P1616">
        <f t="shared" si="109"/>
        <v>66.69</v>
      </c>
      <c r="Q1616" s="11" t="s">
        <v>8323</v>
      </c>
      <c r="R1616" t="s">
        <v>8324</v>
      </c>
      <c r="S1616" s="16">
        <f t="shared" si="110"/>
        <v>41794.981122685182</v>
      </c>
      <c r="T1616" s="16">
        <f t="shared" si="111"/>
        <v>41854.708333333336</v>
      </c>
    </row>
    <row r="1617" spans="1:20" ht="4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8"/>
        <v>114</v>
      </c>
      <c r="P1617">
        <f t="shared" si="109"/>
        <v>67.13</v>
      </c>
      <c r="Q1617" s="11" t="s">
        <v>8323</v>
      </c>
      <c r="R1617" t="s">
        <v>8324</v>
      </c>
      <c r="S1617" s="16">
        <f t="shared" si="110"/>
        <v>40845.050879629627</v>
      </c>
      <c r="T1617" s="16">
        <f t="shared" si="111"/>
        <v>40890.092546296299</v>
      </c>
    </row>
    <row r="1618" spans="1:20" ht="4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8"/>
        <v>104</v>
      </c>
      <c r="P1618">
        <f t="shared" si="109"/>
        <v>66.37</v>
      </c>
      <c r="Q1618" s="11" t="s">
        <v>8323</v>
      </c>
      <c r="R1618" t="s">
        <v>8324</v>
      </c>
      <c r="S1618" s="16">
        <f t="shared" si="110"/>
        <v>41194.715520833335</v>
      </c>
      <c r="T1618" s="16">
        <f t="shared" si="111"/>
        <v>41235.916666666664</v>
      </c>
    </row>
    <row r="1619" spans="1:20" ht="2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8"/>
        <v>146</v>
      </c>
      <c r="P1619">
        <f t="shared" si="109"/>
        <v>64.62</v>
      </c>
      <c r="Q1619" s="11" t="s">
        <v>8323</v>
      </c>
      <c r="R1619" t="s">
        <v>8324</v>
      </c>
      <c r="S1619" s="16">
        <f t="shared" si="110"/>
        <v>41546.664212962962</v>
      </c>
      <c r="T1619" s="16">
        <f t="shared" si="111"/>
        <v>41579.791666666664</v>
      </c>
    </row>
    <row r="1620" spans="1:20" ht="28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8"/>
        <v>105</v>
      </c>
      <c r="P1620">
        <f t="shared" si="109"/>
        <v>58.37</v>
      </c>
      <c r="Q1620" s="11" t="s">
        <v>8323</v>
      </c>
      <c r="R1620" t="s">
        <v>8324</v>
      </c>
      <c r="S1620" s="16">
        <f t="shared" si="110"/>
        <v>41301.654340277775</v>
      </c>
      <c r="T1620" s="16">
        <f t="shared" si="111"/>
        <v>41341.654340277775</v>
      </c>
    </row>
    <row r="1621" spans="1:20" ht="4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8"/>
        <v>133</v>
      </c>
      <c r="P1621">
        <f t="shared" si="109"/>
        <v>86.96</v>
      </c>
      <c r="Q1621" s="11" t="s">
        <v>8323</v>
      </c>
      <c r="R1621" t="s">
        <v>8324</v>
      </c>
      <c r="S1621" s="16">
        <f t="shared" si="110"/>
        <v>41876.18618055556</v>
      </c>
      <c r="T1621" s="16">
        <f t="shared" si="111"/>
        <v>41897.18618055556</v>
      </c>
    </row>
    <row r="1622" spans="1:20" ht="2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8"/>
        <v>113</v>
      </c>
      <c r="P1622">
        <f t="shared" si="109"/>
        <v>66.47</v>
      </c>
      <c r="Q1622" s="11" t="s">
        <v>8323</v>
      </c>
      <c r="R1622" t="s">
        <v>8324</v>
      </c>
      <c r="S1622" s="16">
        <f t="shared" si="110"/>
        <v>41321.339583333334</v>
      </c>
      <c r="T1622" s="16">
        <f t="shared" si="111"/>
        <v>41328.339583333334</v>
      </c>
    </row>
    <row r="1623" spans="1:20" ht="4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8"/>
        <v>121</v>
      </c>
      <c r="P1623">
        <f t="shared" si="109"/>
        <v>163.78</v>
      </c>
      <c r="Q1623" s="11" t="s">
        <v>8323</v>
      </c>
      <c r="R1623" t="s">
        <v>8324</v>
      </c>
      <c r="S1623" s="16">
        <f t="shared" si="110"/>
        <v>41003.60665509259</v>
      </c>
      <c r="T1623" s="16">
        <f t="shared" si="111"/>
        <v>41057.165972222225</v>
      </c>
    </row>
    <row r="1624" spans="1:20" ht="4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8"/>
        <v>102</v>
      </c>
      <c r="P1624">
        <f t="shared" si="109"/>
        <v>107.98</v>
      </c>
      <c r="Q1624" s="11" t="s">
        <v>8323</v>
      </c>
      <c r="R1624" t="s">
        <v>8324</v>
      </c>
      <c r="S1624" s="16">
        <f t="shared" si="110"/>
        <v>41950.29483796296</v>
      </c>
      <c r="T1624" s="16">
        <f t="shared" si="111"/>
        <v>41990.332638888889</v>
      </c>
    </row>
    <row r="1625" spans="1:20" ht="4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8"/>
        <v>101</v>
      </c>
      <c r="P1625">
        <f t="shared" si="109"/>
        <v>42.11</v>
      </c>
      <c r="Q1625" s="11" t="s">
        <v>8323</v>
      </c>
      <c r="R1625" t="s">
        <v>8324</v>
      </c>
      <c r="S1625" s="16">
        <f t="shared" si="110"/>
        <v>41453.688530092593</v>
      </c>
      <c r="T1625" s="16">
        <f t="shared" si="111"/>
        <v>41513.688530092593</v>
      </c>
    </row>
    <row r="1626" spans="1:20" ht="28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8"/>
        <v>118</v>
      </c>
      <c r="P1626">
        <f t="shared" si="109"/>
        <v>47.2</v>
      </c>
      <c r="Q1626" s="11" t="s">
        <v>8323</v>
      </c>
      <c r="R1626" t="s">
        <v>8324</v>
      </c>
      <c r="S1626" s="16">
        <f t="shared" si="110"/>
        <v>41243.367303240739</v>
      </c>
      <c r="T1626" s="16">
        <f t="shared" si="111"/>
        <v>41283.367303240739</v>
      </c>
    </row>
    <row r="1627" spans="1:20" ht="42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8"/>
        <v>155</v>
      </c>
      <c r="P1627">
        <f t="shared" si="109"/>
        <v>112.02</v>
      </c>
      <c r="Q1627" s="11" t="s">
        <v>8323</v>
      </c>
      <c r="R1627" t="s">
        <v>8324</v>
      </c>
      <c r="S1627" s="16">
        <f t="shared" si="110"/>
        <v>41135.699687500004</v>
      </c>
      <c r="T1627" s="16">
        <f t="shared" si="111"/>
        <v>41163.699687500004</v>
      </c>
    </row>
    <row r="1628" spans="1:20" ht="4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8"/>
        <v>101</v>
      </c>
      <c r="P1628">
        <f t="shared" si="109"/>
        <v>74.95</v>
      </c>
      <c r="Q1628" s="11" t="s">
        <v>8323</v>
      </c>
      <c r="R1628" t="s">
        <v>8324</v>
      </c>
      <c r="S1628" s="16">
        <f t="shared" si="110"/>
        <v>41579.847997685189</v>
      </c>
      <c r="T1628" s="16">
        <f t="shared" si="111"/>
        <v>41609.889664351853</v>
      </c>
    </row>
    <row r="1629" spans="1:20" ht="4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8"/>
        <v>117</v>
      </c>
      <c r="P1629">
        <f t="shared" si="109"/>
        <v>61.58</v>
      </c>
      <c r="Q1629" s="11" t="s">
        <v>8323</v>
      </c>
      <c r="R1629" t="s">
        <v>8324</v>
      </c>
      <c r="S1629" s="16">
        <f t="shared" si="110"/>
        <v>41205.707048611112</v>
      </c>
      <c r="T1629" s="16">
        <f t="shared" si="111"/>
        <v>41239.207638888889</v>
      </c>
    </row>
    <row r="1630" spans="1:20" ht="2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8"/>
        <v>101</v>
      </c>
      <c r="P1630">
        <f t="shared" si="109"/>
        <v>45.88</v>
      </c>
      <c r="Q1630" s="11" t="s">
        <v>8323</v>
      </c>
      <c r="R1630" t="s">
        <v>8324</v>
      </c>
      <c r="S1630" s="16">
        <f t="shared" si="110"/>
        <v>41774.737060185187</v>
      </c>
      <c r="T1630" s="16">
        <f t="shared" si="111"/>
        <v>41807.737060185187</v>
      </c>
    </row>
    <row r="1631" spans="1:20" ht="2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8"/>
        <v>104</v>
      </c>
      <c r="P1631">
        <f t="shared" si="109"/>
        <v>75.849999999999994</v>
      </c>
      <c r="Q1631" s="11" t="s">
        <v>8323</v>
      </c>
      <c r="R1631" t="s">
        <v>8324</v>
      </c>
      <c r="S1631" s="16">
        <f t="shared" si="110"/>
        <v>41645.867280092592</v>
      </c>
      <c r="T1631" s="16">
        <f t="shared" si="111"/>
        <v>41690.867280092592</v>
      </c>
    </row>
    <row r="1632" spans="1:20" ht="4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8"/>
        <v>265</v>
      </c>
      <c r="P1632">
        <f t="shared" si="109"/>
        <v>84.21</v>
      </c>
      <c r="Q1632" s="11" t="s">
        <v>8323</v>
      </c>
      <c r="R1632" t="s">
        <v>8324</v>
      </c>
      <c r="S1632" s="16">
        <f t="shared" si="110"/>
        <v>40939.837673611109</v>
      </c>
      <c r="T1632" s="16">
        <f t="shared" si="111"/>
        <v>40970.290972222225</v>
      </c>
    </row>
    <row r="1633" spans="1:20" ht="4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8"/>
        <v>156</v>
      </c>
      <c r="P1633">
        <f t="shared" si="109"/>
        <v>117.23</v>
      </c>
      <c r="Q1633" s="11" t="s">
        <v>8323</v>
      </c>
      <c r="R1633" t="s">
        <v>8324</v>
      </c>
      <c r="S1633" s="16">
        <f t="shared" si="110"/>
        <v>41164.859502314815</v>
      </c>
      <c r="T1633" s="16">
        <f t="shared" si="111"/>
        <v>41194.859502314815</v>
      </c>
    </row>
    <row r="1634" spans="1:20" ht="4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8"/>
        <v>102</v>
      </c>
      <c r="P1634">
        <f t="shared" si="109"/>
        <v>86.49</v>
      </c>
      <c r="Q1634" s="11" t="s">
        <v>8323</v>
      </c>
      <c r="R1634" t="s">
        <v>8324</v>
      </c>
      <c r="S1634" s="16">
        <f t="shared" si="110"/>
        <v>40750.340902777774</v>
      </c>
      <c r="T1634" s="16">
        <f t="shared" si="111"/>
        <v>40810.340902777774</v>
      </c>
    </row>
    <row r="1635" spans="1:20" ht="4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8"/>
        <v>100</v>
      </c>
      <c r="P1635">
        <f t="shared" si="109"/>
        <v>172.41</v>
      </c>
      <c r="Q1635" s="11" t="s">
        <v>8323</v>
      </c>
      <c r="R1635" t="s">
        <v>8324</v>
      </c>
      <c r="S1635" s="16">
        <f t="shared" si="110"/>
        <v>40896.883750000001</v>
      </c>
      <c r="T1635" s="16">
        <f t="shared" si="111"/>
        <v>40924.208333333336</v>
      </c>
    </row>
    <row r="1636" spans="1:20" ht="28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8"/>
        <v>101</v>
      </c>
      <c r="P1636">
        <f t="shared" si="109"/>
        <v>62.81</v>
      </c>
      <c r="Q1636" s="11" t="s">
        <v>8323</v>
      </c>
      <c r="R1636" t="s">
        <v>8324</v>
      </c>
      <c r="S1636" s="16">
        <f t="shared" si="110"/>
        <v>40658.189826388887</v>
      </c>
      <c r="T1636" s="16">
        <f t="shared" si="111"/>
        <v>40696.249305555553</v>
      </c>
    </row>
    <row r="1637" spans="1:20" ht="42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8"/>
        <v>125</v>
      </c>
      <c r="P1637">
        <f t="shared" si="109"/>
        <v>67.73</v>
      </c>
      <c r="Q1637" s="11" t="s">
        <v>8323</v>
      </c>
      <c r="R1637" t="s">
        <v>8324</v>
      </c>
      <c r="S1637" s="16">
        <f t="shared" si="110"/>
        <v>42502.868761574078</v>
      </c>
      <c r="T1637" s="16">
        <f t="shared" si="111"/>
        <v>42562.868761574078</v>
      </c>
    </row>
    <row r="1638" spans="1:20" ht="4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8"/>
        <v>104</v>
      </c>
      <c r="P1638">
        <f t="shared" si="109"/>
        <v>53.56</v>
      </c>
      <c r="Q1638" s="11" t="s">
        <v>8323</v>
      </c>
      <c r="R1638" t="s">
        <v>8324</v>
      </c>
      <c r="S1638" s="16">
        <f t="shared" si="110"/>
        <v>40663.08666666667</v>
      </c>
      <c r="T1638" s="16">
        <f t="shared" si="111"/>
        <v>40706.166666666664</v>
      </c>
    </row>
    <row r="1639" spans="1:20" ht="4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8"/>
        <v>104</v>
      </c>
      <c r="P1639">
        <f t="shared" si="109"/>
        <v>34.6</v>
      </c>
      <c r="Q1639" s="11" t="s">
        <v>8323</v>
      </c>
      <c r="R1639" t="s">
        <v>8324</v>
      </c>
      <c r="S1639" s="16">
        <f t="shared" si="110"/>
        <v>40122.751620370371</v>
      </c>
      <c r="T1639" s="16">
        <f t="shared" si="111"/>
        <v>40178.98541666667</v>
      </c>
    </row>
    <row r="1640" spans="1:20" ht="2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8"/>
        <v>105</v>
      </c>
      <c r="P1640">
        <f t="shared" si="109"/>
        <v>38.89</v>
      </c>
      <c r="Q1640" s="11" t="s">
        <v>8323</v>
      </c>
      <c r="R1640" t="s">
        <v>8324</v>
      </c>
      <c r="S1640" s="16">
        <f t="shared" si="110"/>
        <v>41288.68712962963</v>
      </c>
      <c r="T1640" s="16">
        <f t="shared" si="111"/>
        <v>41333.892361111109</v>
      </c>
    </row>
    <row r="1641" spans="1:20" ht="4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8"/>
        <v>100</v>
      </c>
      <c r="P1641">
        <f t="shared" si="109"/>
        <v>94.74</v>
      </c>
      <c r="Q1641" s="11" t="s">
        <v>8323</v>
      </c>
      <c r="R1641" t="s">
        <v>8324</v>
      </c>
      <c r="S1641" s="16">
        <f t="shared" si="110"/>
        <v>40941.652372685188</v>
      </c>
      <c r="T1641" s="16">
        <f t="shared" si="111"/>
        <v>40971.652372685188</v>
      </c>
    </row>
    <row r="1642" spans="1:20" ht="4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8"/>
        <v>170</v>
      </c>
      <c r="P1642">
        <f t="shared" si="109"/>
        <v>39.97</v>
      </c>
      <c r="Q1642" s="11" t="s">
        <v>8323</v>
      </c>
      <c r="R1642" t="s">
        <v>8324</v>
      </c>
      <c r="S1642" s="16">
        <f t="shared" si="110"/>
        <v>40379.23096064815</v>
      </c>
      <c r="T1642" s="16">
        <f t="shared" si="111"/>
        <v>40393.082638888889</v>
      </c>
    </row>
    <row r="1643" spans="1:20" ht="2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8"/>
        <v>101</v>
      </c>
      <c r="P1643">
        <f t="shared" si="109"/>
        <v>97.5</v>
      </c>
      <c r="Q1643" s="11" t="s">
        <v>8323</v>
      </c>
      <c r="R1643" t="s">
        <v>8344</v>
      </c>
      <c r="S1643" s="16">
        <f t="shared" si="110"/>
        <v>41962.596574074079</v>
      </c>
      <c r="T1643" s="16">
        <f t="shared" si="111"/>
        <v>41992.596574074079</v>
      </c>
    </row>
    <row r="1644" spans="1:20" ht="4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8"/>
        <v>100</v>
      </c>
      <c r="P1644">
        <f t="shared" si="109"/>
        <v>42.86</v>
      </c>
      <c r="Q1644" s="11" t="s">
        <v>8323</v>
      </c>
      <c r="R1644" t="s">
        <v>8344</v>
      </c>
      <c r="S1644" s="16">
        <f t="shared" si="110"/>
        <v>40688.024618055555</v>
      </c>
      <c r="T1644" s="16">
        <f t="shared" si="111"/>
        <v>40708.024618055555</v>
      </c>
    </row>
    <row r="1645" spans="1:20" ht="2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8"/>
        <v>125</v>
      </c>
      <c r="P1645">
        <f t="shared" si="109"/>
        <v>168.51</v>
      </c>
      <c r="Q1645" s="11" t="s">
        <v>8323</v>
      </c>
      <c r="R1645" t="s">
        <v>8344</v>
      </c>
      <c r="S1645" s="16">
        <f t="shared" si="110"/>
        <v>41146.824212962965</v>
      </c>
      <c r="T1645" s="16">
        <f t="shared" si="111"/>
        <v>41176.824212962965</v>
      </c>
    </row>
    <row r="1646" spans="1:20" ht="4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8"/>
        <v>110</v>
      </c>
      <c r="P1646">
        <f t="shared" si="109"/>
        <v>85.55</v>
      </c>
      <c r="Q1646" s="11" t="s">
        <v>8323</v>
      </c>
      <c r="R1646" t="s">
        <v>8344</v>
      </c>
      <c r="S1646" s="16">
        <f t="shared" si="110"/>
        <v>41175.05972222222</v>
      </c>
      <c r="T1646" s="16">
        <f t="shared" si="111"/>
        <v>41235.101388888892</v>
      </c>
    </row>
    <row r="1647" spans="1:20" ht="4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8"/>
        <v>111</v>
      </c>
      <c r="P1647">
        <f t="shared" si="109"/>
        <v>554</v>
      </c>
      <c r="Q1647" s="11" t="s">
        <v>8323</v>
      </c>
      <c r="R1647" t="s">
        <v>8344</v>
      </c>
      <c r="S1647" s="16">
        <f t="shared" si="110"/>
        <v>41521.617361111108</v>
      </c>
      <c r="T1647" s="16">
        <f t="shared" si="111"/>
        <v>41535.617361111108</v>
      </c>
    </row>
    <row r="1648" spans="1:20" ht="42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8"/>
        <v>110</v>
      </c>
      <c r="P1648">
        <f t="shared" si="109"/>
        <v>26.55</v>
      </c>
      <c r="Q1648" s="11" t="s">
        <v>8323</v>
      </c>
      <c r="R1648" t="s">
        <v>8344</v>
      </c>
      <c r="S1648" s="16">
        <f t="shared" si="110"/>
        <v>41833.450266203705</v>
      </c>
      <c r="T1648" s="16">
        <f t="shared" si="111"/>
        <v>41865.757638888892</v>
      </c>
    </row>
    <row r="1649" spans="1:20" ht="4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8"/>
        <v>105</v>
      </c>
      <c r="P1649">
        <f t="shared" si="109"/>
        <v>113.83</v>
      </c>
      <c r="Q1649" s="11" t="s">
        <v>8323</v>
      </c>
      <c r="R1649" t="s">
        <v>8344</v>
      </c>
      <c r="S1649" s="16">
        <f t="shared" si="110"/>
        <v>41039.409456018519</v>
      </c>
      <c r="T1649" s="16">
        <f t="shared" si="111"/>
        <v>41069.409456018519</v>
      </c>
    </row>
    <row r="1650" spans="1:20" ht="4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8"/>
        <v>125</v>
      </c>
      <c r="P1650">
        <f t="shared" si="109"/>
        <v>32.01</v>
      </c>
      <c r="Q1650" s="11" t="s">
        <v>8323</v>
      </c>
      <c r="R1650" t="s">
        <v>8344</v>
      </c>
      <c r="S1650" s="16">
        <f t="shared" si="110"/>
        <v>40592.704652777778</v>
      </c>
      <c r="T1650" s="16">
        <f t="shared" si="111"/>
        <v>40622.662986111114</v>
      </c>
    </row>
    <row r="1651" spans="1:20" ht="4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8"/>
        <v>101</v>
      </c>
      <c r="P1651">
        <f t="shared" si="109"/>
        <v>47.19</v>
      </c>
      <c r="Q1651" s="11" t="s">
        <v>8323</v>
      </c>
      <c r="R1651" t="s">
        <v>8344</v>
      </c>
      <c r="S1651" s="16">
        <f t="shared" si="110"/>
        <v>41737.684664351851</v>
      </c>
      <c r="T1651" s="16">
        <f t="shared" si="111"/>
        <v>41782.684664351851</v>
      </c>
    </row>
    <row r="1652" spans="1:20" ht="28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8"/>
        <v>142</v>
      </c>
      <c r="P1652">
        <f t="shared" si="109"/>
        <v>88.47</v>
      </c>
      <c r="Q1652" s="11" t="s">
        <v>8323</v>
      </c>
      <c r="R1652" t="s">
        <v>8344</v>
      </c>
      <c r="S1652" s="16">
        <f t="shared" si="110"/>
        <v>41526.435613425929</v>
      </c>
      <c r="T1652" s="16">
        <f t="shared" si="111"/>
        <v>41556.435613425929</v>
      </c>
    </row>
    <row r="1653" spans="1:20" ht="4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8"/>
        <v>101</v>
      </c>
      <c r="P1653">
        <f t="shared" si="109"/>
        <v>100.75</v>
      </c>
      <c r="Q1653" s="11" t="s">
        <v>8323</v>
      </c>
      <c r="R1653" t="s">
        <v>8344</v>
      </c>
      <c r="S1653" s="16">
        <f t="shared" si="110"/>
        <v>40625.900694444441</v>
      </c>
      <c r="T1653" s="16">
        <f t="shared" si="111"/>
        <v>40659.290972222225</v>
      </c>
    </row>
    <row r="1654" spans="1:20" ht="4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8"/>
        <v>101</v>
      </c>
      <c r="P1654">
        <f t="shared" si="109"/>
        <v>64.709999999999994</v>
      </c>
      <c r="Q1654" s="11" t="s">
        <v>8323</v>
      </c>
      <c r="R1654" t="s">
        <v>8344</v>
      </c>
      <c r="S1654" s="16">
        <f t="shared" si="110"/>
        <v>41572.492974537039</v>
      </c>
      <c r="T1654" s="16">
        <f t="shared" si="111"/>
        <v>41602.534641203703</v>
      </c>
    </row>
    <row r="1655" spans="1:20" ht="4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8"/>
        <v>174</v>
      </c>
      <c r="P1655">
        <f t="shared" si="109"/>
        <v>51.85</v>
      </c>
      <c r="Q1655" s="11" t="s">
        <v>8323</v>
      </c>
      <c r="R1655" t="s">
        <v>8344</v>
      </c>
      <c r="S1655" s="16">
        <f t="shared" si="110"/>
        <v>40626.834444444445</v>
      </c>
      <c r="T1655" s="16">
        <f t="shared" si="111"/>
        <v>40657.834444444445</v>
      </c>
    </row>
    <row r="1656" spans="1:20" ht="4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8"/>
        <v>120</v>
      </c>
      <c r="P1656">
        <f t="shared" si="109"/>
        <v>38.79</v>
      </c>
      <c r="Q1656" s="11" t="s">
        <v>8323</v>
      </c>
      <c r="R1656" t="s">
        <v>8344</v>
      </c>
      <c r="S1656" s="16">
        <f t="shared" si="110"/>
        <v>40987.890740740739</v>
      </c>
      <c r="T1656" s="16">
        <f t="shared" si="111"/>
        <v>41017.890740740739</v>
      </c>
    </row>
    <row r="1657" spans="1:20" ht="2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8"/>
        <v>143</v>
      </c>
      <c r="P1657">
        <f t="shared" si="109"/>
        <v>44.65</v>
      </c>
      <c r="Q1657" s="11" t="s">
        <v>8323</v>
      </c>
      <c r="R1657" t="s">
        <v>8344</v>
      </c>
      <c r="S1657" s="16">
        <f t="shared" si="110"/>
        <v>40974.791898148149</v>
      </c>
      <c r="T1657" s="16">
        <f t="shared" si="111"/>
        <v>41004.750231481477</v>
      </c>
    </row>
    <row r="1658" spans="1:20" ht="5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8"/>
        <v>100</v>
      </c>
      <c r="P1658">
        <f t="shared" si="109"/>
        <v>156.77000000000001</v>
      </c>
      <c r="Q1658" s="11" t="s">
        <v>8323</v>
      </c>
      <c r="R1658" t="s">
        <v>8344</v>
      </c>
      <c r="S1658" s="16">
        <f t="shared" si="110"/>
        <v>41226.928842592592</v>
      </c>
      <c r="T1658" s="16">
        <f t="shared" si="111"/>
        <v>41256.928842592592</v>
      </c>
    </row>
    <row r="1659" spans="1:20" ht="4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8"/>
        <v>105</v>
      </c>
      <c r="P1659">
        <f t="shared" si="109"/>
        <v>118.7</v>
      </c>
      <c r="Q1659" s="11" t="s">
        <v>8323</v>
      </c>
      <c r="R1659" t="s">
        <v>8344</v>
      </c>
      <c r="S1659" s="16">
        <f t="shared" si="110"/>
        <v>41023.782037037039</v>
      </c>
      <c r="T1659" s="16">
        <f t="shared" si="111"/>
        <v>41053.782037037039</v>
      </c>
    </row>
    <row r="1660" spans="1:20" ht="4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8"/>
        <v>132</v>
      </c>
      <c r="P1660">
        <f t="shared" si="109"/>
        <v>74.150000000000006</v>
      </c>
      <c r="Q1660" s="11" t="s">
        <v>8323</v>
      </c>
      <c r="R1660" t="s">
        <v>8344</v>
      </c>
      <c r="S1660" s="16">
        <f t="shared" si="110"/>
        <v>41223.22184027778</v>
      </c>
      <c r="T1660" s="16">
        <f t="shared" si="111"/>
        <v>41261.597222222219</v>
      </c>
    </row>
    <row r="1661" spans="1:20" ht="4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8"/>
        <v>113</v>
      </c>
      <c r="P1661">
        <f t="shared" si="109"/>
        <v>12.53</v>
      </c>
      <c r="Q1661" s="11" t="s">
        <v>8323</v>
      </c>
      <c r="R1661" t="s">
        <v>8344</v>
      </c>
      <c r="S1661" s="16">
        <f t="shared" si="110"/>
        <v>41596.913437499999</v>
      </c>
      <c r="T1661" s="16">
        <f t="shared" si="111"/>
        <v>41625.5</v>
      </c>
    </row>
    <row r="1662" spans="1:20" ht="42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8"/>
        <v>1254</v>
      </c>
      <c r="P1662">
        <f t="shared" si="109"/>
        <v>27.86</v>
      </c>
      <c r="Q1662" s="11" t="s">
        <v>8323</v>
      </c>
      <c r="R1662" t="s">
        <v>8344</v>
      </c>
      <c r="S1662" s="16">
        <f t="shared" si="110"/>
        <v>42459.693865740745</v>
      </c>
      <c r="T1662" s="16">
        <f t="shared" si="111"/>
        <v>42490.915972222225</v>
      </c>
    </row>
    <row r="1663" spans="1:20" ht="5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8"/>
        <v>103</v>
      </c>
      <c r="P1663">
        <f t="shared" si="109"/>
        <v>80.180000000000007</v>
      </c>
      <c r="Q1663" s="11" t="s">
        <v>8323</v>
      </c>
      <c r="R1663" t="s">
        <v>8344</v>
      </c>
      <c r="S1663" s="16">
        <f t="shared" si="110"/>
        <v>42343.998043981483</v>
      </c>
      <c r="T1663" s="16">
        <f t="shared" si="111"/>
        <v>42386.875</v>
      </c>
    </row>
    <row r="1664" spans="1:20" ht="4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8"/>
        <v>103</v>
      </c>
      <c r="P1664">
        <f t="shared" si="109"/>
        <v>132.44</v>
      </c>
      <c r="Q1664" s="11" t="s">
        <v>8323</v>
      </c>
      <c r="R1664" t="s">
        <v>8344</v>
      </c>
      <c r="S1664" s="16">
        <f t="shared" si="110"/>
        <v>40848.198333333334</v>
      </c>
      <c r="T1664" s="16">
        <f t="shared" si="111"/>
        <v>40908.239999999998</v>
      </c>
    </row>
    <row r="1665" spans="1:20" ht="28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8"/>
        <v>108</v>
      </c>
      <c r="P1665">
        <f t="shared" si="109"/>
        <v>33.75</v>
      </c>
      <c r="Q1665" s="11" t="s">
        <v>8323</v>
      </c>
      <c r="R1665" t="s">
        <v>8344</v>
      </c>
      <c r="S1665" s="16">
        <f t="shared" si="110"/>
        <v>42006.02207175926</v>
      </c>
      <c r="T1665" s="16">
        <f t="shared" si="111"/>
        <v>42036.02207175926</v>
      </c>
    </row>
    <row r="1666" spans="1:20" ht="4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8"/>
        <v>122</v>
      </c>
      <c r="P1666">
        <f t="shared" si="109"/>
        <v>34.380000000000003</v>
      </c>
      <c r="Q1666" s="11" t="s">
        <v>8323</v>
      </c>
      <c r="R1666" t="s">
        <v>8344</v>
      </c>
      <c r="S1666" s="16">
        <f t="shared" si="110"/>
        <v>40939.761782407404</v>
      </c>
      <c r="T1666" s="16">
        <f t="shared" si="111"/>
        <v>40984.165972222225</v>
      </c>
    </row>
    <row r="1667" spans="1:20" ht="4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si="108"/>
        <v>119</v>
      </c>
      <c r="P1667">
        <f t="shared" si="109"/>
        <v>44.96</v>
      </c>
      <c r="Q1667" s="11" t="s">
        <v>8323</v>
      </c>
      <c r="R1667" t="s">
        <v>8344</v>
      </c>
      <c r="S1667" s="16">
        <f t="shared" si="110"/>
        <v>40564.649456018517</v>
      </c>
      <c r="T1667" s="16">
        <f t="shared" si="111"/>
        <v>40596.125</v>
      </c>
    </row>
    <row r="1668" spans="1:20" ht="4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8"/>
        <v>161</v>
      </c>
      <c r="P1668">
        <f t="shared" si="109"/>
        <v>41.04</v>
      </c>
      <c r="Q1668" s="11" t="s">
        <v>8323</v>
      </c>
      <c r="R1668" t="s">
        <v>8344</v>
      </c>
      <c r="S1668" s="16">
        <f t="shared" si="110"/>
        <v>41331.253159722226</v>
      </c>
      <c r="T1668" s="16">
        <f t="shared" si="111"/>
        <v>41361.211493055554</v>
      </c>
    </row>
    <row r="1669" spans="1:20" ht="4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8"/>
        <v>127</v>
      </c>
      <c r="P1669">
        <f t="shared" si="109"/>
        <v>52.6</v>
      </c>
      <c r="Q1669" s="11" t="s">
        <v>8323</v>
      </c>
      <c r="R1669" t="s">
        <v>8344</v>
      </c>
      <c r="S1669" s="16">
        <f t="shared" si="110"/>
        <v>41682.0705787037</v>
      </c>
      <c r="T1669" s="16">
        <f t="shared" si="111"/>
        <v>41709.290972222225</v>
      </c>
    </row>
    <row r="1670" spans="1:20" ht="4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8"/>
        <v>103</v>
      </c>
      <c r="P1670">
        <f t="shared" si="109"/>
        <v>70.78</v>
      </c>
      <c r="Q1670" s="11" t="s">
        <v>8323</v>
      </c>
      <c r="R1670" t="s">
        <v>8344</v>
      </c>
      <c r="S1670" s="16">
        <f t="shared" si="110"/>
        <v>40845.14975694444</v>
      </c>
      <c r="T1670" s="16">
        <f t="shared" si="111"/>
        <v>40875.191423611112</v>
      </c>
    </row>
    <row r="1671" spans="1:20" ht="42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8"/>
        <v>140</v>
      </c>
      <c r="P1671">
        <f t="shared" si="109"/>
        <v>53.75</v>
      </c>
      <c r="Q1671" s="11" t="s">
        <v>8323</v>
      </c>
      <c r="R1671" t="s">
        <v>8344</v>
      </c>
      <c r="S1671" s="16">
        <f t="shared" si="110"/>
        <v>42461.885138888887</v>
      </c>
      <c r="T1671" s="16">
        <f t="shared" si="111"/>
        <v>42521.885138888887</v>
      </c>
    </row>
    <row r="1672" spans="1:20" ht="5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8"/>
        <v>103</v>
      </c>
      <c r="P1672">
        <f t="shared" si="109"/>
        <v>44.61</v>
      </c>
      <c r="Q1672" s="11" t="s">
        <v>8323</v>
      </c>
      <c r="R1672" t="s">
        <v>8344</v>
      </c>
      <c r="S1672" s="16">
        <f t="shared" si="110"/>
        <v>40313.930543981485</v>
      </c>
      <c r="T1672" s="16">
        <f t="shared" si="111"/>
        <v>40364.166666666664</v>
      </c>
    </row>
    <row r="1673" spans="1:20" ht="2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8"/>
        <v>101</v>
      </c>
      <c r="P1673">
        <f t="shared" si="109"/>
        <v>26.15</v>
      </c>
      <c r="Q1673" s="11" t="s">
        <v>8323</v>
      </c>
      <c r="R1673" t="s">
        <v>8344</v>
      </c>
      <c r="S1673" s="16">
        <f t="shared" si="110"/>
        <v>42553.54414351852</v>
      </c>
      <c r="T1673" s="16">
        <f t="shared" si="111"/>
        <v>42583.54414351852</v>
      </c>
    </row>
    <row r="1674" spans="1:20" ht="28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8"/>
        <v>113</v>
      </c>
      <c r="P1674">
        <f t="shared" si="109"/>
        <v>39.18</v>
      </c>
      <c r="Q1674" s="11" t="s">
        <v>8323</v>
      </c>
      <c r="R1674" t="s">
        <v>8344</v>
      </c>
      <c r="S1674" s="16">
        <f t="shared" si="110"/>
        <v>41034.656597222223</v>
      </c>
      <c r="T1674" s="16">
        <f t="shared" si="111"/>
        <v>41064.656597222223</v>
      </c>
    </row>
    <row r="1675" spans="1:20" ht="4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8"/>
        <v>128</v>
      </c>
      <c r="P1675">
        <f t="shared" si="109"/>
        <v>45.59</v>
      </c>
      <c r="Q1675" s="11" t="s">
        <v>8323</v>
      </c>
      <c r="R1675" t="s">
        <v>8344</v>
      </c>
      <c r="S1675" s="16">
        <f t="shared" si="110"/>
        <v>42039.878379629634</v>
      </c>
      <c r="T1675" s="16">
        <f t="shared" si="111"/>
        <v>42069.878379629634</v>
      </c>
    </row>
    <row r="1676" spans="1:20" ht="4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8"/>
        <v>202</v>
      </c>
      <c r="P1676">
        <f t="shared" si="109"/>
        <v>89.25</v>
      </c>
      <c r="Q1676" s="11" t="s">
        <v>8323</v>
      </c>
      <c r="R1676" t="s">
        <v>8344</v>
      </c>
      <c r="S1676" s="16">
        <f t="shared" si="110"/>
        <v>42569.605393518519</v>
      </c>
      <c r="T1676" s="16">
        <f t="shared" si="111"/>
        <v>42600.290972222225</v>
      </c>
    </row>
    <row r="1677" spans="1:20" ht="2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8"/>
        <v>137</v>
      </c>
      <c r="P1677">
        <f t="shared" si="109"/>
        <v>40.42</v>
      </c>
      <c r="Q1677" s="11" t="s">
        <v>8323</v>
      </c>
      <c r="R1677" t="s">
        <v>8344</v>
      </c>
      <c r="S1677" s="16">
        <f t="shared" si="110"/>
        <v>40802.733101851853</v>
      </c>
      <c r="T1677" s="16">
        <f t="shared" si="111"/>
        <v>40832.918749999997</v>
      </c>
    </row>
    <row r="1678" spans="1:20" ht="2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8"/>
        <v>115</v>
      </c>
      <c r="P1678">
        <f t="shared" si="109"/>
        <v>82.38</v>
      </c>
      <c r="Q1678" s="11" t="s">
        <v>8323</v>
      </c>
      <c r="R1678" t="s">
        <v>8344</v>
      </c>
      <c r="S1678" s="16">
        <f t="shared" si="110"/>
        <v>40973.72623842593</v>
      </c>
      <c r="T1678" s="16">
        <f t="shared" si="111"/>
        <v>41020.165972222225</v>
      </c>
    </row>
    <row r="1679" spans="1:20" ht="4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ref="O1679:O1742" si="112">ROUND(E1679/D1679*100,0)</f>
        <v>112</v>
      </c>
      <c r="P1679">
        <f t="shared" ref="P1679:P1742" si="113">IFERROR(ROUND(E1679/L1679,2),0)</f>
        <v>159.52000000000001</v>
      </c>
      <c r="Q1679" s="11" t="s">
        <v>8323</v>
      </c>
      <c r="R1679" t="s">
        <v>8344</v>
      </c>
      <c r="S1679" s="16">
        <f t="shared" ref="S1679:S1742" si="114">(((J1679/60)/60/24)+DATE(1970,1,1))</f>
        <v>42416.407129629632</v>
      </c>
      <c r="T1679" s="16">
        <f t="shared" ref="T1679:T1742" si="115">(((I1679/60)/60)/24)+DATE(1970,1,1)</f>
        <v>42476.249305555553</v>
      </c>
    </row>
    <row r="1680" spans="1:20" ht="4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12"/>
        <v>118</v>
      </c>
      <c r="P1680">
        <f t="shared" si="113"/>
        <v>36.24</v>
      </c>
      <c r="Q1680" s="11" t="s">
        <v>8323</v>
      </c>
      <c r="R1680" t="s">
        <v>8344</v>
      </c>
      <c r="S1680" s="16">
        <f t="shared" si="114"/>
        <v>41662.854988425926</v>
      </c>
      <c r="T1680" s="16">
        <f t="shared" si="115"/>
        <v>41676.854988425926</v>
      </c>
    </row>
    <row r="1681" spans="1:20" ht="5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12"/>
        <v>175</v>
      </c>
      <c r="P1681">
        <f t="shared" si="113"/>
        <v>62.5</v>
      </c>
      <c r="Q1681" s="11" t="s">
        <v>8323</v>
      </c>
      <c r="R1681" t="s">
        <v>8344</v>
      </c>
      <c r="S1681" s="16">
        <f t="shared" si="114"/>
        <v>40723.068807870368</v>
      </c>
      <c r="T1681" s="16">
        <f t="shared" si="115"/>
        <v>40746.068807870368</v>
      </c>
    </row>
    <row r="1682" spans="1:20" ht="2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12"/>
        <v>118</v>
      </c>
      <c r="P1682">
        <f t="shared" si="113"/>
        <v>47</v>
      </c>
      <c r="Q1682" s="11" t="s">
        <v>8323</v>
      </c>
      <c r="R1682" t="s">
        <v>8344</v>
      </c>
      <c r="S1682" s="16">
        <f t="shared" si="114"/>
        <v>41802.757719907408</v>
      </c>
      <c r="T1682" s="16">
        <f t="shared" si="115"/>
        <v>41832.757719907408</v>
      </c>
    </row>
    <row r="1683" spans="1:20" ht="4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12"/>
        <v>101</v>
      </c>
      <c r="P1683">
        <f t="shared" si="113"/>
        <v>74.58</v>
      </c>
      <c r="Q1683" s="11" t="s">
        <v>8323</v>
      </c>
      <c r="R1683" t="s">
        <v>8345</v>
      </c>
      <c r="S1683" s="16">
        <f t="shared" si="114"/>
        <v>42774.121342592596</v>
      </c>
      <c r="T1683" s="16">
        <f t="shared" si="115"/>
        <v>42823.083333333328</v>
      </c>
    </row>
    <row r="1684" spans="1:20" ht="28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12"/>
        <v>0</v>
      </c>
      <c r="P1684">
        <f t="shared" si="113"/>
        <v>0</v>
      </c>
      <c r="Q1684" s="11" t="s">
        <v>8323</v>
      </c>
      <c r="R1684" t="s">
        <v>8345</v>
      </c>
      <c r="S1684" s="16">
        <f t="shared" si="114"/>
        <v>42779.21365740741</v>
      </c>
      <c r="T1684" s="16">
        <f t="shared" si="115"/>
        <v>42839.171990740739</v>
      </c>
    </row>
    <row r="1685" spans="1:20" ht="4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12"/>
        <v>22</v>
      </c>
      <c r="P1685">
        <f t="shared" si="113"/>
        <v>76</v>
      </c>
      <c r="Q1685" s="11" t="s">
        <v>8323</v>
      </c>
      <c r="R1685" t="s">
        <v>8345</v>
      </c>
      <c r="S1685" s="16">
        <f t="shared" si="114"/>
        <v>42808.781689814816</v>
      </c>
      <c r="T1685" s="16">
        <f t="shared" si="115"/>
        <v>42832.781689814816</v>
      </c>
    </row>
    <row r="1686" spans="1:20" ht="2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12"/>
        <v>109</v>
      </c>
      <c r="P1686">
        <f t="shared" si="113"/>
        <v>86.44</v>
      </c>
      <c r="Q1686" s="11" t="s">
        <v>8323</v>
      </c>
      <c r="R1686" t="s">
        <v>8345</v>
      </c>
      <c r="S1686" s="16">
        <f t="shared" si="114"/>
        <v>42783.815289351856</v>
      </c>
      <c r="T1686" s="16">
        <f t="shared" si="115"/>
        <v>42811.773622685185</v>
      </c>
    </row>
    <row r="1687" spans="1:20" ht="4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12"/>
        <v>103</v>
      </c>
      <c r="P1687">
        <f t="shared" si="113"/>
        <v>24</v>
      </c>
      <c r="Q1687" s="11" t="s">
        <v>8323</v>
      </c>
      <c r="R1687" t="s">
        <v>8345</v>
      </c>
      <c r="S1687" s="16">
        <f t="shared" si="114"/>
        <v>42788.2502662037</v>
      </c>
      <c r="T1687" s="16">
        <f t="shared" si="115"/>
        <v>42818.208599537036</v>
      </c>
    </row>
    <row r="1688" spans="1:20" ht="4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12"/>
        <v>0</v>
      </c>
      <c r="P1688">
        <f t="shared" si="113"/>
        <v>18</v>
      </c>
      <c r="Q1688" s="11" t="s">
        <v>8323</v>
      </c>
      <c r="R1688" t="s">
        <v>8345</v>
      </c>
      <c r="S1688" s="16">
        <f t="shared" si="114"/>
        <v>42792.843969907408</v>
      </c>
      <c r="T1688" s="16">
        <f t="shared" si="115"/>
        <v>42852.802303240736</v>
      </c>
    </row>
    <row r="1689" spans="1:20" ht="4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12"/>
        <v>31</v>
      </c>
      <c r="P1689">
        <f t="shared" si="113"/>
        <v>80.13</v>
      </c>
      <c r="Q1689" s="11" t="s">
        <v>8323</v>
      </c>
      <c r="R1689" t="s">
        <v>8345</v>
      </c>
      <c r="S1689" s="16">
        <f t="shared" si="114"/>
        <v>42802.046817129631</v>
      </c>
      <c r="T1689" s="16">
        <f t="shared" si="115"/>
        <v>42835.84375</v>
      </c>
    </row>
    <row r="1690" spans="1:20" ht="5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12"/>
        <v>44</v>
      </c>
      <c r="P1690">
        <f t="shared" si="113"/>
        <v>253.14</v>
      </c>
      <c r="Q1690" s="11" t="s">
        <v>8323</v>
      </c>
      <c r="R1690" t="s">
        <v>8345</v>
      </c>
      <c r="S1690" s="16">
        <f t="shared" si="114"/>
        <v>42804.534652777773</v>
      </c>
      <c r="T1690" s="16">
        <f t="shared" si="115"/>
        <v>42834.492986111116</v>
      </c>
    </row>
    <row r="1691" spans="1:20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12"/>
        <v>100</v>
      </c>
      <c r="P1691">
        <f t="shared" si="113"/>
        <v>171.43</v>
      </c>
      <c r="Q1691" s="11" t="s">
        <v>8323</v>
      </c>
      <c r="R1691" t="s">
        <v>8345</v>
      </c>
      <c r="S1691" s="16">
        <f t="shared" si="114"/>
        <v>42780.942476851851</v>
      </c>
      <c r="T1691" s="16">
        <f t="shared" si="115"/>
        <v>42810.900810185187</v>
      </c>
    </row>
    <row r="1692" spans="1:20" ht="4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12"/>
        <v>25</v>
      </c>
      <c r="P1692">
        <f t="shared" si="113"/>
        <v>57.73</v>
      </c>
      <c r="Q1692" s="11" t="s">
        <v>8323</v>
      </c>
      <c r="R1692" t="s">
        <v>8345</v>
      </c>
      <c r="S1692" s="16">
        <f t="shared" si="114"/>
        <v>42801.43104166667</v>
      </c>
      <c r="T1692" s="16">
        <f t="shared" si="115"/>
        <v>42831.389374999999</v>
      </c>
    </row>
    <row r="1693" spans="1:20" ht="4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12"/>
        <v>33</v>
      </c>
      <c r="P1693">
        <f t="shared" si="113"/>
        <v>264.26</v>
      </c>
      <c r="Q1693" s="11" t="s">
        <v>8323</v>
      </c>
      <c r="R1693" t="s">
        <v>8345</v>
      </c>
      <c r="S1693" s="16">
        <f t="shared" si="114"/>
        <v>42795.701481481476</v>
      </c>
      <c r="T1693" s="16">
        <f t="shared" si="115"/>
        <v>42828.041666666672</v>
      </c>
    </row>
    <row r="1694" spans="1:20" ht="4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12"/>
        <v>48</v>
      </c>
      <c r="P1694">
        <f t="shared" si="113"/>
        <v>159.33000000000001</v>
      </c>
      <c r="Q1694" s="11" t="s">
        <v>8323</v>
      </c>
      <c r="R1694" t="s">
        <v>8345</v>
      </c>
      <c r="S1694" s="16">
        <f t="shared" si="114"/>
        <v>42788.151238425926</v>
      </c>
      <c r="T1694" s="16">
        <f t="shared" si="115"/>
        <v>42820.999305555553</v>
      </c>
    </row>
    <row r="1695" spans="1:20" ht="4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12"/>
        <v>9</v>
      </c>
      <c r="P1695">
        <f t="shared" si="113"/>
        <v>35</v>
      </c>
      <c r="Q1695" s="11" t="s">
        <v>8323</v>
      </c>
      <c r="R1695" t="s">
        <v>8345</v>
      </c>
      <c r="S1695" s="16">
        <f t="shared" si="114"/>
        <v>42803.920277777783</v>
      </c>
      <c r="T1695" s="16">
        <f t="shared" si="115"/>
        <v>42834.833333333328</v>
      </c>
    </row>
    <row r="1696" spans="1:20" ht="4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12"/>
        <v>0</v>
      </c>
      <c r="P1696">
        <f t="shared" si="113"/>
        <v>5</v>
      </c>
      <c r="Q1696" s="11" t="s">
        <v>8323</v>
      </c>
      <c r="R1696" t="s">
        <v>8345</v>
      </c>
      <c r="S1696" s="16">
        <f t="shared" si="114"/>
        <v>42791.669837962967</v>
      </c>
      <c r="T1696" s="16">
        <f t="shared" si="115"/>
        <v>42821.191666666666</v>
      </c>
    </row>
    <row r="1697" spans="1:20" ht="42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12"/>
        <v>12</v>
      </c>
      <c r="P1697">
        <f t="shared" si="113"/>
        <v>61.09</v>
      </c>
      <c r="Q1697" s="11" t="s">
        <v>8323</v>
      </c>
      <c r="R1697" t="s">
        <v>8345</v>
      </c>
      <c r="S1697" s="16">
        <f t="shared" si="114"/>
        <v>42801.031412037039</v>
      </c>
      <c r="T1697" s="16">
        <f t="shared" si="115"/>
        <v>42835.041666666672</v>
      </c>
    </row>
    <row r="1698" spans="1:20" ht="4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12"/>
        <v>0</v>
      </c>
      <c r="P1698">
        <f t="shared" si="113"/>
        <v>0</v>
      </c>
      <c r="Q1698" s="11" t="s">
        <v>8323</v>
      </c>
      <c r="R1698" t="s">
        <v>8345</v>
      </c>
      <c r="S1698" s="16">
        <f t="shared" si="114"/>
        <v>42796.069571759261</v>
      </c>
      <c r="T1698" s="16">
        <f t="shared" si="115"/>
        <v>42826.027905092589</v>
      </c>
    </row>
    <row r="1699" spans="1:20" ht="4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12"/>
        <v>20</v>
      </c>
      <c r="P1699">
        <f t="shared" si="113"/>
        <v>114.82</v>
      </c>
      <c r="Q1699" s="11" t="s">
        <v>8323</v>
      </c>
      <c r="R1699" t="s">
        <v>8345</v>
      </c>
      <c r="S1699" s="16">
        <f t="shared" si="114"/>
        <v>42805.032962962956</v>
      </c>
      <c r="T1699" s="16">
        <f t="shared" si="115"/>
        <v>42834.991296296299</v>
      </c>
    </row>
    <row r="1700" spans="1:20" ht="70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12"/>
        <v>0</v>
      </c>
      <c r="P1700">
        <f t="shared" si="113"/>
        <v>0</v>
      </c>
      <c r="Q1700" s="11" t="s">
        <v>8323</v>
      </c>
      <c r="R1700" t="s">
        <v>8345</v>
      </c>
      <c r="S1700" s="16">
        <f t="shared" si="114"/>
        <v>42796.207870370374</v>
      </c>
      <c r="T1700" s="16">
        <f t="shared" si="115"/>
        <v>42820.147916666669</v>
      </c>
    </row>
    <row r="1701" spans="1:20" ht="4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12"/>
        <v>4</v>
      </c>
      <c r="P1701">
        <f t="shared" si="113"/>
        <v>54</v>
      </c>
      <c r="Q1701" s="11" t="s">
        <v>8323</v>
      </c>
      <c r="R1701" t="s">
        <v>8345</v>
      </c>
      <c r="S1701" s="16">
        <f t="shared" si="114"/>
        <v>42806.863946759258</v>
      </c>
      <c r="T1701" s="16">
        <f t="shared" si="115"/>
        <v>42836.863946759258</v>
      </c>
    </row>
    <row r="1702" spans="1:20" ht="4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12"/>
        <v>26</v>
      </c>
      <c r="P1702">
        <f t="shared" si="113"/>
        <v>65.97</v>
      </c>
      <c r="Q1702" s="11" t="s">
        <v>8323</v>
      </c>
      <c r="R1702" t="s">
        <v>8345</v>
      </c>
      <c r="S1702" s="16">
        <f t="shared" si="114"/>
        <v>42796.071643518517</v>
      </c>
      <c r="T1702" s="16">
        <f t="shared" si="115"/>
        <v>42826.166666666672</v>
      </c>
    </row>
    <row r="1703" spans="1:20" ht="4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12"/>
        <v>0</v>
      </c>
      <c r="P1703">
        <f t="shared" si="113"/>
        <v>5</v>
      </c>
      <c r="Q1703" s="11" t="s">
        <v>8323</v>
      </c>
      <c r="R1703" t="s">
        <v>8345</v>
      </c>
      <c r="S1703" s="16">
        <f t="shared" si="114"/>
        <v>41989.664409722223</v>
      </c>
      <c r="T1703" s="16">
        <f t="shared" si="115"/>
        <v>42019.664409722223</v>
      </c>
    </row>
    <row r="1704" spans="1:20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12"/>
        <v>0</v>
      </c>
      <c r="P1704">
        <f t="shared" si="113"/>
        <v>1</v>
      </c>
      <c r="Q1704" s="11" t="s">
        <v>8323</v>
      </c>
      <c r="R1704" t="s">
        <v>8345</v>
      </c>
      <c r="S1704" s="16">
        <f t="shared" si="114"/>
        <v>42063.869791666672</v>
      </c>
      <c r="T1704" s="16">
        <f t="shared" si="115"/>
        <v>42093.828125</v>
      </c>
    </row>
    <row r="1705" spans="1:20" ht="4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12"/>
        <v>1</v>
      </c>
      <c r="P1705">
        <f t="shared" si="113"/>
        <v>25.5</v>
      </c>
      <c r="Q1705" s="11" t="s">
        <v>8323</v>
      </c>
      <c r="R1705" t="s">
        <v>8345</v>
      </c>
      <c r="S1705" s="16">
        <f t="shared" si="114"/>
        <v>42187.281678240746</v>
      </c>
      <c r="T1705" s="16">
        <f t="shared" si="115"/>
        <v>42247.281678240746</v>
      </c>
    </row>
    <row r="1706" spans="1:20" ht="28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12"/>
        <v>65</v>
      </c>
      <c r="P1706">
        <f t="shared" si="113"/>
        <v>118.36</v>
      </c>
      <c r="Q1706" s="11" t="s">
        <v>8323</v>
      </c>
      <c r="R1706" t="s">
        <v>8345</v>
      </c>
      <c r="S1706" s="16">
        <f t="shared" si="114"/>
        <v>42021.139733796299</v>
      </c>
      <c r="T1706" s="16">
        <f t="shared" si="115"/>
        <v>42051.139733796299</v>
      </c>
    </row>
    <row r="1707" spans="1:20" ht="4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12"/>
        <v>0</v>
      </c>
      <c r="P1707">
        <f t="shared" si="113"/>
        <v>0</v>
      </c>
      <c r="Q1707" s="11" t="s">
        <v>8323</v>
      </c>
      <c r="R1707" t="s">
        <v>8345</v>
      </c>
      <c r="S1707" s="16">
        <f t="shared" si="114"/>
        <v>42245.016736111109</v>
      </c>
      <c r="T1707" s="16">
        <f t="shared" si="115"/>
        <v>42256.666666666672</v>
      </c>
    </row>
    <row r="1708" spans="1:20" ht="4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12"/>
        <v>0</v>
      </c>
      <c r="P1708">
        <f t="shared" si="113"/>
        <v>0</v>
      </c>
      <c r="Q1708" s="11" t="s">
        <v>8323</v>
      </c>
      <c r="R1708" t="s">
        <v>8345</v>
      </c>
      <c r="S1708" s="16">
        <f t="shared" si="114"/>
        <v>42179.306388888886</v>
      </c>
      <c r="T1708" s="16">
        <f t="shared" si="115"/>
        <v>42239.306388888886</v>
      </c>
    </row>
    <row r="1709" spans="1:20" ht="4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12"/>
        <v>10</v>
      </c>
      <c r="P1709">
        <f t="shared" si="113"/>
        <v>54.11</v>
      </c>
      <c r="Q1709" s="11" t="s">
        <v>8323</v>
      </c>
      <c r="R1709" t="s">
        <v>8345</v>
      </c>
      <c r="S1709" s="16">
        <f t="shared" si="114"/>
        <v>42427.721006944441</v>
      </c>
      <c r="T1709" s="16">
        <f t="shared" si="115"/>
        <v>42457.679340277777</v>
      </c>
    </row>
    <row r="1710" spans="1:20" ht="42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12"/>
        <v>0</v>
      </c>
      <c r="P1710">
        <f t="shared" si="113"/>
        <v>0</v>
      </c>
      <c r="Q1710" s="11" t="s">
        <v>8323</v>
      </c>
      <c r="R1710" t="s">
        <v>8345</v>
      </c>
      <c r="S1710" s="16">
        <f t="shared" si="114"/>
        <v>42451.866967592592</v>
      </c>
      <c r="T1710" s="16">
        <f t="shared" si="115"/>
        <v>42491.866967592592</v>
      </c>
    </row>
    <row r="1711" spans="1:20" ht="4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12"/>
        <v>5</v>
      </c>
      <c r="P1711">
        <f t="shared" si="113"/>
        <v>21.25</v>
      </c>
      <c r="Q1711" s="11" t="s">
        <v>8323</v>
      </c>
      <c r="R1711" t="s">
        <v>8345</v>
      </c>
      <c r="S1711" s="16">
        <f t="shared" si="114"/>
        <v>41841.56381944444</v>
      </c>
      <c r="T1711" s="16">
        <f t="shared" si="115"/>
        <v>41882.818749999999</v>
      </c>
    </row>
    <row r="1712" spans="1:20" ht="2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12"/>
        <v>1</v>
      </c>
      <c r="P1712">
        <f t="shared" si="113"/>
        <v>34</v>
      </c>
      <c r="Q1712" s="11" t="s">
        <v>8323</v>
      </c>
      <c r="R1712" t="s">
        <v>8345</v>
      </c>
      <c r="S1712" s="16">
        <f t="shared" si="114"/>
        <v>42341.59129629629</v>
      </c>
      <c r="T1712" s="16">
        <f t="shared" si="115"/>
        <v>42387.541666666672</v>
      </c>
    </row>
    <row r="1713" spans="1:20" ht="4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12"/>
        <v>11</v>
      </c>
      <c r="P1713">
        <f t="shared" si="113"/>
        <v>525</v>
      </c>
      <c r="Q1713" s="11" t="s">
        <v>8323</v>
      </c>
      <c r="R1713" t="s">
        <v>8345</v>
      </c>
      <c r="S1713" s="16">
        <f t="shared" si="114"/>
        <v>41852.646226851852</v>
      </c>
      <c r="T1713" s="16">
        <f t="shared" si="115"/>
        <v>41883.646226851852</v>
      </c>
    </row>
    <row r="1714" spans="1:20" ht="42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12"/>
        <v>0</v>
      </c>
      <c r="P1714">
        <f t="shared" si="113"/>
        <v>0</v>
      </c>
      <c r="Q1714" s="11" t="s">
        <v>8323</v>
      </c>
      <c r="R1714" t="s">
        <v>8345</v>
      </c>
      <c r="S1714" s="16">
        <f t="shared" si="114"/>
        <v>42125.913807870369</v>
      </c>
      <c r="T1714" s="16">
        <f t="shared" si="115"/>
        <v>42185.913807870369</v>
      </c>
    </row>
    <row r="1715" spans="1:20" ht="5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12"/>
        <v>2</v>
      </c>
      <c r="P1715">
        <f t="shared" si="113"/>
        <v>50</v>
      </c>
      <c r="Q1715" s="11" t="s">
        <v>8323</v>
      </c>
      <c r="R1715" t="s">
        <v>8345</v>
      </c>
      <c r="S1715" s="16">
        <f t="shared" si="114"/>
        <v>41887.801064814819</v>
      </c>
      <c r="T1715" s="16">
        <f t="shared" si="115"/>
        <v>41917.801064814819</v>
      </c>
    </row>
    <row r="1716" spans="1:20" ht="4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12"/>
        <v>8</v>
      </c>
      <c r="P1716">
        <f t="shared" si="113"/>
        <v>115.71</v>
      </c>
      <c r="Q1716" s="11" t="s">
        <v>8323</v>
      </c>
      <c r="R1716" t="s">
        <v>8345</v>
      </c>
      <c r="S1716" s="16">
        <f t="shared" si="114"/>
        <v>42095.918530092589</v>
      </c>
      <c r="T1716" s="16">
        <f t="shared" si="115"/>
        <v>42125.918530092589</v>
      </c>
    </row>
    <row r="1717" spans="1:20" ht="4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12"/>
        <v>0</v>
      </c>
      <c r="P1717">
        <f t="shared" si="113"/>
        <v>5.5</v>
      </c>
      <c r="Q1717" s="11" t="s">
        <v>8323</v>
      </c>
      <c r="R1717" t="s">
        <v>8345</v>
      </c>
      <c r="S1717" s="16">
        <f t="shared" si="114"/>
        <v>42064.217418981483</v>
      </c>
      <c r="T1717" s="16">
        <f t="shared" si="115"/>
        <v>42094.140277777777</v>
      </c>
    </row>
    <row r="1718" spans="1:20" ht="4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12"/>
        <v>8</v>
      </c>
      <c r="P1718">
        <f t="shared" si="113"/>
        <v>50</v>
      </c>
      <c r="Q1718" s="11" t="s">
        <v>8323</v>
      </c>
      <c r="R1718" t="s">
        <v>8345</v>
      </c>
      <c r="S1718" s="16">
        <f t="shared" si="114"/>
        <v>42673.577534722222</v>
      </c>
      <c r="T1718" s="16">
        <f t="shared" si="115"/>
        <v>42713.619201388887</v>
      </c>
    </row>
    <row r="1719" spans="1:20" ht="4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12"/>
        <v>43</v>
      </c>
      <c r="P1719">
        <f t="shared" si="113"/>
        <v>34.020000000000003</v>
      </c>
      <c r="Q1719" s="11" t="s">
        <v>8323</v>
      </c>
      <c r="R1719" t="s">
        <v>8345</v>
      </c>
      <c r="S1719" s="16">
        <f t="shared" si="114"/>
        <v>42460.98192129629</v>
      </c>
      <c r="T1719" s="16">
        <f t="shared" si="115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12"/>
        <v>0</v>
      </c>
      <c r="P1720">
        <f t="shared" si="113"/>
        <v>37.5</v>
      </c>
      <c r="Q1720" s="11" t="s">
        <v>8323</v>
      </c>
      <c r="R1720" t="s">
        <v>8345</v>
      </c>
      <c r="S1720" s="16">
        <f t="shared" si="114"/>
        <v>42460.610520833332</v>
      </c>
      <c r="T1720" s="16">
        <f t="shared" si="115"/>
        <v>42504.207638888889</v>
      </c>
    </row>
    <row r="1721" spans="1:20" ht="4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12"/>
        <v>1</v>
      </c>
      <c r="P1721">
        <f t="shared" si="113"/>
        <v>11.67</v>
      </c>
      <c r="Q1721" s="11" t="s">
        <v>8323</v>
      </c>
      <c r="R1721" t="s">
        <v>8345</v>
      </c>
      <c r="S1721" s="16">
        <f t="shared" si="114"/>
        <v>41869.534618055557</v>
      </c>
      <c r="T1721" s="16">
        <f t="shared" si="115"/>
        <v>41899.534618055557</v>
      </c>
    </row>
    <row r="1722" spans="1:20" ht="4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12"/>
        <v>6</v>
      </c>
      <c r="P1722">
        <f t="shared" si="113"/>
        <v>28.13</v>
      </c>
      <c r="Q1722" s="11" t="s">
        <v>8323</v>
      </c>
      <c r="R1722" t="s">
        <v>8345</v>
      </c>
      <c r="S1722" s="16">
        <f t="shared" si="114"/>
        <v>41922.783229166671</v>
      </c>
      <c r="T1722" s="16">
        <f t="shared" si="115"/>
        <v>41952.824895833335</v>
      </c>
    </row>
    <row r="1723" spans="1:20" ht="4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12"/>
        <v>0</v>
      </c>
      <c r="P1723">
        <f t="shared" si="113"/>
        <v>0</v>
      </c>
      <c r="Q1723" s="11" t="s">
        <v>8323</v>
      </c>
      <c r="R1723" t="s">
        <v>8345</v>
      </c>
      <c r="S1723" s="16">
        <f t="shared" si="114"/>
        <v>42319.461377314816</v>
      </c>
      <c r="T1723" s="16">
        <f t="shared" si="115"/>
        <v>42349.461377314816</v>
      </c>
    </row>
    <row r="1724" spans="1:20" ht="4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12"/>
        <v>0</v>
      </c>
      <c r="P1724">
        <f t="shared" si="113"/>
        <v>1</v>
      </c>
      <c r="Q1724" s="11" t="s">
        <v>8323</v>
      </c>
      <c r="R1724" t="s">
        <v>8345</v>
      </c>
      <c r="S1724" s="16">
        <f t="shared" si="114"/>
        <v>42425.960983796293</v>
      </c>
      <c r="T1724" s="16">
        <f t="shared" si="115"/>
        <v>42463.006944444445</v>
      </c>
    </row>
    <row r="1725" spans="1:20" ht="42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12"/>
        <v>7</v>
      </c>
      <c r="P1725">
        <f t="shared" si="113"/>
        <v>216.67</v>
      </c>
      <c r="Q1725" s="11" t="s">
        <v>8323</v>
      </c>
      <c r="R1725" t="s">
        <v>8345</v>
      </c>
      <c r="S1725" s="16">
        <f t="shared" si="114"/>
        <v>42129.82540509259</v>
      </c>
      <c r="T1725" s="16">
        <f t="shared" si="115"/>
        <v>42186.25</v>
      </c>
    </row>
    <row r="1726" spans="1:20" ht="4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12"/>
        <v>1</v>
      </c>
      <c r="P1726">
        <f t="shared" si="113"/>
        <v>8.75</v>
      </c>
      <c r="Q1726" s="11" t="s">
        <v>8323</v>
      </c>
      <c r="R1726" t="s">
        <v>8345</v>
      </c>
      <c r="S1726" s="16">
        <f t="shared" si="114"/>
        <v>41912.932430555556</v>
      </c>
      <c r="T1726" s="16">
        <f t="shared" si="115"/>
        <v>41942.932430555556</v>
      </c>
    </row>
    <row r="1727" spans="1:20" ht="4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12"/>
        <v>10</v>
      </c>
      <c r="P1727">
        <f t="shared" si="113"/>
        <v>62.22</v>
      </c>
      <c r="Q1727" s="11" t="s">
        <v>8323</v>
      </c>
      <c r="R1727" t="s">
        <v>8345</v>
      </c>
      <c r="S1727" s="16">
        <f t="shared" si="114"/>
        <v>41845.968159722222</v>
      </c>
      <c r="T1727" s="16">
        <f t="shared" si="115"/>
        <v>41875.968159722222</v>
      </c>
    </row>
    <row r="1728" spans="1:20" ht="2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12"/>
        <v>34</v>
      </c>
      <c r="P1728">
        <f t="shared" si="113"/>
        <v>137.25</v>
      </c>
      <c r="Q1728" s="11" t="s">
        <v>8323</v>
      </c>
      <c r="R1728" t="s">
        <v>8345</v>
      </c>
      <c r="S1728" s="16">
        <f t="shared" si="114"/>
        <v>41788.919722222221</v>
      </c>
      <c r="T1728" s="16">
        <f t="shared" si="115"/>
        <v>41817.919722222221</v>
      </c>
    </row>
    <row r="1729" spans="1:20" ht="4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12"/>
        <v>0</v>
      </c>
      <c r="P1729">
        <f t="shared" si="113"/>
        <v>1</v>
      </c>
      <c r="Q1729" s="11" t="s">
        <v>8323</v>
      </c>
      <c r="R1729" t="s">
        <v>8345</v>
      </c>
      <c r="S1729" s="16">
        <f t="shared" si="114"/>
        <v>42044.927974537044</v>
      </c>
      <c r="T1729" s="16">
        <f t="shared" si="115"/>
        <v>42099.458333333328</v>
      </c>
    </row>
    <row r="1730" spans="1:20" ht="4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12"/>
        <v>68</v>
      </c>
      <c r="P1730">
        <f t="shared" si="113"/>
        <v>122.14</v>
      </c>
      <c r="Q1730" s="11" t="s">
        <v>8323</v>
      </c>
      <c r="R1730" t="s">
        <v>8345</v>
      </c>
      <c r="S1730" s="16">
        <f t="shared" si="114"/>
        <v>42268.625856481478</v>
      </c>
      <c r="T1730" s="16">
        <f t="shared" si="115"/>
        <v>42298.625856481478</v>
      </c>
    </row>
    <row r="1731" spans="1:20" ht="4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si="112"/>
        <v>0</v>
      </c>
      <c r="P1731">
        <f t="shared" si="113"/>
        <v>0</v>
      </c>
      <c r="Q1731" s="11" t="s">
        <v>8323</v>
      </c>
      <c r="R1731" t="s">
        <v>8345</v>
      </c>
      <c r="S1731" s="16">
        <f t="shared" si="114"/>
        <v>42471.052152777775</v>
      </c>
      <c r="T1731" s="16">
        <f t="shared" si="115"/>
        <v>42531.052152777775</v>
      </c>
    </row>
    <row r="1732" spans="1:20" ht="4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12"/>
        <v>0</v>
      </c>
      <c r="P1732">
        <f t="shared" si="113"/>
        <v>0</v>
      </c>
      <c r="Q1732" s="11" t="s">
        <v>8323</v>
      </c>
      <c r="R1732" t="s">
        <v>8345</v>
      </c>
      <c r="S1732" s="16">
        <f t="shared" si="114"/>
        <v>42272.087766203709</v>
      </c>
      <c r="T1732" s="16">
        <f t="shared" si="115"/>
        <v>42302.087766203709</v>
      </c>
    </row>
    <row r="1733" spans="1:20" ht="2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12"/>
        <v>0</v>
      </c>
      <c r="P1733">
        <f t="shared" si="113"/>
        <v>0</v>
      </c>
      <c r="Q1733" s="11" t="s">
        <v>8323</v>
      </c>
      <c r="R1733" t="s">
        <v>8345</v>
      </c>
      <c r="S1733" s="16">
        <f t="shared" si="114"/>
        <v>42152.906851851847</v>
      </c>
      <c r="T1733" s="16">
        <f t="shared" si="115"/>
        <v>42166.625</v>
      </c>
    </row>
    <row r="1734" spans="1:20" ht="4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12"/>
        <v>0</v>
      </c>
      <c r="P1734">
        <f t="shared" si="113"/>
        <v>0</v>
      </c>
      <c r="Q1734" s="11" t="s">
        <v>8323</v>
      </c>
      <c r="R1734" t="s">
        <v>8345</v>
      </c>
      <c r="S1734" s="16">
        <f t="shared" si="114"/>
        <v>42325.683807870373</v>
      </c>
      <c r="T1734" s="16">
        <f t="shared" si="115"/>
        <v>42385.208333333328</v>
      </c>
    </row>
    <row r="1735" spans="1:20" ht="4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12"/>
        <v>0</v>
      </c>
      <c r="P1735">
        <f t="shared" si="113"/>
        <v>0</v>
      </c>
      <c r="Q1735" s="11" t="s">
        <v>8323</v>
      </c>
      <c r="R1735" t="s">
        <v>8345</v>
      </c>
      <c r="S1735" s="16">
        <f t="shared" si="114"/>
        <v>42614.675625000003</v>
      </c>
      <c r="T1735" s="16">
        <f t="shared" si="115"/>
        <v>42626.895833333328</v>
      </c>
    </row>
    <row r="1736" spans="1:20" ht="4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12"/>
        <v>0</v>
      </c>
      <c r="P1736">
        <f t="shared" si="113"/>
        <v>1</v>
      </c>
      <c r="Q1736" s="11" t="s">
        <v>8323</v>
      </c>
      <c r="R1736" t="s">
        <v>8345</v>
      </c>
      <c r="S1736" s="16">
        <f t="shared" si="114"/>
        <v>42102.036527777775</v>
      </c>
      <c r="T1736" s="16">
        <f t="shared" si="115"/>
        <v>42132.036527777775</v>
      </c>
    </row>
    <row r="1737" spans="1:20" ht="4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12"/>
        <v>11</v>
      </c>
      <c r="P1737">
        <f t="shared" si="113"/>
        <v>55</v>
      </c>
      <c r="Q1737" s="11" t="s">
        <v>8323</v>
      </c>
      <c r="R1737" t="s">
        <v>8345</v>
      </c>
      <c r="S1737" s="16">
        <f t="shared" si="114"/>
        <v>42559.814178240747</v>
      </c>
      <c r="T1737" s="16">
        <f t="shared" si="115"/>
        <v>42589.814178240747</v>
      </c>
    </row>
    <row r="1738" spans="1:20" ht="2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12"/>
        <v>1</v>
      </c>
      <c r="P1738">
        <f t="shared" si="113"/>
        <v>22</v>
      </c>
      <c r="Q1738" s="11" t="s">
        <v>8323</v>
      </c>
      <c r="R1738" t="s">
        <v>8345</v>
      </c>
      <c r="S1738" s="16">
        <f t="shared" si="114"/>
        <v>42286.861493055556</v>
      </c>
      <c r="T1738" s="16">
        <f t="shared" si="115"/>
        <v>42316.90315972222</v>
      </c>
    </row>
    <row r="1739" spans="1:20" ht="4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12"/>
        <v>21</v>
      </c>
      <c r="P1739">
        <f t="shared" si="113"/>
        <v>56.67</v>
      </c>
      <c r="Q1739" s="11" t="s">
        <v>8323</v>
      </c>
      <c r="R1739" t="s">
        <v>8345</v>
      </c>
      <c r="S1739" s="16">
        <f t="shared" si="114"/>
        <v>42175.948981481488</v>
      </c>
      <c r="T1739" s="16">
        <f t="shared" si="115"/>
        <v>42205.948981481488</v>
      </c>
    </row>
    <row r="1740" spans="1:20" ht="2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12"/>
        <v>0</v>
      </c>
      <c r="P1740">
        <f t="shared" si="113"/>
        <v>20</v>
      </c>
      <c r="Q1740" s="11" t="s">
        <v>8323</v>
      </c>
      <c r="R1740" t="s">
        <v>8345</v>
      </c>
      <c r="S1740" s="16">
        <f t="shared" si="114"/>
        <v>41884.874328703707</v>
      </c>
      <c r="T1740" s="16">
        <f t="shared" si="115"/>
        <v>41914.874328703707</v>
      </c>
    </row>
    <row r="1741" spans="1:20" ht="4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12"/>
        <v>0</v>
      </c>
      <c r="P1741">
        <f t="shared" si="113"/>
        <v>1</v>
      </c>
      <c r="Q1741" s="11" t="s">
        <v>8323</v>
      </c>
      <c r="R1741" t="s">
        <v>8345</v>
      </c>
      <c r="S1741" s="16">
        <f t="shared" si="114"/>
        <v>42435.874212962968</v>
      </c>
      <c r="T1741" s="16">
        <f t="shared" si="115"/>
        <v>42494.832546296297</v>
      </c>
    </row>
    <row r="1742" spans="1:20" ht="4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12"/>
        <v>0</v>
      </c>
      <c r="P1742">
        <f t="shared" si="113"/>
        <v>0</v>
      </c>
      <c r="Q1742" s="11" t="s">
        <v>8323</v>
      </c>
      <c r="R1742" t="s">
        <v>8345</v>
      </c>
      <c r="S1742" s="16">
        <f t="shared" si="114"/>
        <v>42171.817384259266</v>
      </c>
      <c r="T1742" s="16">
        <f t="shared" si="115"/>
        <v>42201.817384259266</v>
      </c>
    </row>
    <row r="1743" spans="1:20" ht="2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ref="O1743:O1806" si="116">ROUND(E1743/D1743*100,0)</f>
        <v>111</v>
      </c>
      <c r="P1743">
        <f t="shared" ref="P1743:P1806" si="117">IFERROR(ROUND(E1743/L1743,2),0)</f>
        <v>25.58</v>
      </c>
      <c r="Q1743" s="11" t="s">
        <v>8336</v>
      </c>
      <c r="R1743" t="s">
        <v>8337</v>
      </c>
      <c r="S1743" s="16">
        <f t="shared" ref="S1743:S1806" si="118">(((J1743/60)/60/24)+DATE(1970,1,1))</f>
        <v>42120.628136574072</v>
      </c>
      <c r="T1743" s="16">
        <f t="shared" ref="T1743:T1806" si="119">(((I1743/60)/60)/24)+DATE(1970,1,1)</f>
        <v>42165.628136574072</v>
      </c>
    </row>
    <row r="1744" spans="1:20" ht="4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16"/>
        <v>109</v>
      </c>
      <c r="P1744">
        <f t="shared" si="117"/>
        <v>63.97</v>
      </c>
      <c r="Q1744" s="11" t="s">
        <v>8336</v>
      </c>
      <c r="R1744" t="s">
        <v>8337</v>
      </c>
      <c r="S1744" s="16">
        <f t="shared" si="118"/>
        <v>42710.876967592587</v>
      </c>
      <c r="T1744" s="16">
        <f t="shared" si="119"/>
        <v>42742.875</v>
      </c>
    </row>
    <row r="1745" spans="1:20" ht="4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16"/>
        <v>100</v>
      </c>
      <c r="P1745">
        <f t="shared" si="117"/>
        <v>89.93</v>
      </c>
      <c r="Q1745" s="11" t="s">
        <v>8336</v>
      </c>
      <c r="R1745" t="s">
        <v>8337</v>
      </c>
      <c r="S1745" s="16">
        <f t="shared" si="118"/>
        <v>42586.925636574073</v>
      </c>
      <c r="T1745" s="16">
        <f t="shared" si="119"/>
        <v>42609.165972222225</v>
      </c>
    </row>
    <row r="1746" spans="1:20" ht="4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16"/>
        <v>118</v>
      </c>
      <c r="P1746">
        <f t="shared" si="117"/>
        <v>93.07</v>
      </c>
      <c r="Q1746" s="11" t="s">
        <v>8336</v>
      </c>
      <c r="R1746" t="s">
        <v>8337</v>
      </c>
      <c r="S1746" s="16">
        <f t="shared" si="118"/>
        <v>42026.605057870373</v>
      </c>
      <c r="T1746" s="16">
        <f t="shared" si="119"/>
        <v>42071.563391203701</v>
      </c>
    </row>
    <row r="1747" spans="1:20" ht="4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16"/>
        <v>114</v>
      </c>
      <c r="P1747">
        <f t="shared" si="117"/>
        <v>89.67</v>
      </c>
      <c r="Q1747" s="11" t="s">
        <v>8336</v>
      </c>
      <c r="R1747" t="s">
        <v>8337</v>
      </c>
      <c r="S1747" s="16">
        <f t="shared" si="118"/>
        <v>42690.259699074071</v>
      </c>
      <c r="T1747" s="16">
        <f t="shared" si="119"/>
        <v>42726.083333333328</v>
      </c>
    </row>
    <row r="1748" spans="1:20" ht="42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16"/>
        <v>148</v>
      </c>
      <c r="P1748">
        <f t="shared" si="117"/>
        <v>207.62</v>
      </c>
      <c r="Q1748" s="11" t="s">
        <v>8336</v>
      </c>
      <c r="R1748" t="s">
        <v>8337</v>
      </c>
      <c r="S1748" s="16">
        <f t="shared" si="118"/>
        <v>42668.176701388889</v>
      </c>
      <c r="T1748" s="16">
        <f t="shared" si="119"/>
        <v>42698.083333333328</v>
      </c>
    </row>
    <row r="1749" spans="1:20" ht="4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16"/>
        <v>105</v>
      </c>
      <c r="P1749">
        <f t="shared" si="117"/>
        <v>59.41</v>
      </c>
      <c r="Q1749" s="11" t="s">
        <v>8336</v>
      </c>
      <c r="R1749" t="s">
        <v>8337</v>
      </c>
      <c r="S1749" s="16">
        <f t="shared" si="118"/>
        <v>42292.435532407413</v>
      </c>
      <c r="T1749" s="16">
        <f t="shared" si="119"/>
        <v>42321.625</v>
      </c>
    </row>
    <row r="1750" spans="1:20" ht="2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16"/>
        <v>130</v>
      </c>
      <c r="P1750">
        <f t="shared" si="117"/>
        <v>358.97</v>
      </c>
      <c r="Q1750" s="11" t="s">
        <v>8336</v>
      </c>
      <c r="R1750" t="s">
        <v>8337</v>
      </c>
      <c r="S1750" s="16">
        <f t="shared" si="118"/>
        <v>42219.950729166667</v>
      </c>
      <c r="T1750" s="16">
        <f t="shared" si="119"/>
        <v>42249.950729166667</v>
      </c>
    </row>
    <row r="1751" spans="1:20" ht="2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16"/>
        <v>123</v>
      </c>
      <c r="P1751">
        <f t="shared" si="117"/>
        <v>94.74</v>
      </c>
      <c r="Q1751" s="11" t="s">
        <v>8336</v>
      </c>
      <c r="R1751" t="s">
        <v>8337</v>
      </c>
      <c r="S1751" s="16">
        <f t="shared" si="118"/>
        <v>42758.975937499999</v>
      </c>
      <c r="T1751" s="16">
        <f t="shared" si="119"/>
        <v>42795.791666666672</v>
      </c>
    </row>
    <row r="1752" spans="1:20" ht="4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16"/>
        <v>202</v>
      </c>
      <c r="P1752">
        <f t="shared" si="117"/>
        <v>80.650000000000006</v>
      </c>
      <c r="Q1752" s="11" t="s">
        <v>8336</v>
      </c>
      <c r="R1752" t="s">
        <v>8337</v>
      </c>
      <c r="S1752" s="16">
        <f t="shared" si="118"/>
        <v>42454.836851851855</v>
      </c>
      <c r="T1752" s="16">
        <f t="shared" si="119"/>
        <v>42479.836851851855</v>
      </c>
    </row>
    <row r="1753" spans="1:20" ht="2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16"/>
        <v>103</v>
      </c>
      <c r="P1753">
        <f t="shared" si="117"/>
        <v>168.69</v>
      </c>
      <c r="Q1753" s="11" t="s">
        <v>8336</v>
      </c>
      <c r="R1753" t="s">
        <v>8337</v>
      </c>
      <c r="S1753" s="16">
        <f t="shared" si="118"/>
        <v>42052.7815162037</v>
      </c>
      <c r="T1753" s="16">
        <f t="shared" si="119"/>
        <v>42082.739849537036</v>
      </c>
    </row>
    <row r="1754" spans="1:20" ht="2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16"/>
        <v>260</v>
      </c>
      <c r="P1754">
        <f t="shared" si="117"/>
        <v>34.69</v>
      </c>
      <c r="Q1754" s="11" t="s">
        <v>8336</v>
      </c>
      <c r="R1754" t="s">
        <v>8337</v>
      </c>
      <c r="S1754" s="16">
        <f t="shared" si="118"/>
        <v>42627.253263888888</v>
      </c>
      <c r="T1754" s="16">
        <f t="shared" si="119"/>
        <v>42657.253263888888</v>
      </c>
    </row>
    <row r="1755" spans="1:20" ht="4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16"/>
        <v>108</v>
      </c>
      <c r="P1755">
        <f t="shared" si="117"/>
        <v>462.86</v>
      </c>
      <c r="Q1755" s="11" t="s">
        <v>8336</v>
      </c>
      <c r="R1755" t="s">
        <v>8337</v>
      </c>
      <c r="S1755" s="16">
        <f t="shared" si="118"/>
        <v>42420.74962962963</v>
      </c>
      <c r="T1755" s="16">
        <f t="shared" si="119"/>
        <v>42450.707962962959</v>
      </c>
    </row>
    <row r="1756" spans="1:20" ht="4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16"/>
        <v>111</v>
      </c>
      <c r="P1756">
        <f t="shared" si="117"/>
        <v>104.39</v>
      </c>
      <c r="Q1756" s="11" t="s">
        <v>8336</v>
      </c>
      <c r="R1756" t="s">
        <v>8337</v>
      </c>
      <c r="S1756" s="16">
        <f t="shared" si="118"/>
        <v>42067.876770833333</v>
      </c>
      <c r="T1756" s="16">
        <f t="shared" si="119"/>
        <v>42097.835104166668</v>
      </c>
    </row>
    <row r="1757" spans="1:20" ht="4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16"/>
        <v>120</v>
      </c>
      <c r="P1757">
        <f t="shared" si="117"/>
        <v>7.5</v>
      </c>
      <c r="Q1757" s="11" t="s">
        <v>8336</v>
      </c>
      <c r="R1757" t="s">
        <v>8337</v>
      </c>
      <c r="S1757" s="16">
        <f t="shared" si="118"/>
        <v>42252.788900462961</v>
      </c>
      <c r="T1757" s="16">
        <f t="shared" si="119"/>
        <v>42282.788900462961</v>
      </c>
    </row>
    <row r="1758" spans="1:20" ht="4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16"/>
        <v>103</v>
      </c>
      <c r="P1758">
        <f t="shared" si="117"/>
        <v>47.13</v>
      </c>
      <c r="Q1758" s="11" t="s">
        <v>8336</v>
      </c>
      <c r="R1758" t="s">
        <v>8337</v>
      </c>
      <c r="S1758" s="16">
        <f t="shared" si="118"/>
        <v>42571.167465277773</v>
      </c>
      <c r="T1758" s="16">
        <f t="shared" si="119"/>
        <v>42611.167465277773</v>
      </c>
    </row>
    <row r="1759" spans="1:20" ht="2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16"/>
        <v>116</v>
      </c>
      <c r="P1759">
        <f t="shared" si="117"/>
        <v>414.29</v>
      </c>
      <c r="Q1759" s="11" t="s">
        <v>8336</v>
      </c>
      <c r="R1759" t="s">
        <v>8337</v>
      </c>
      <c r="S1759" s="16">
        <f t="shared" si="118"/>
        <v>42733.827349537038</v>
      </c>
      <c r="T1759" s="16">
        <f t="shared" si="119"/>
        <v>42763.811805555553</v>
      </c>
    </row>
    <row r="1760" spans="1:20" ht="42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16"/>
        <v>115</v>
      </c>
      <c r="P1760">
        <f t="shared" si="117"/>
        <v>42.48</v>
      </c>
      <c r="Q1760" s="11" t="s">
        <v>8336</v>
      </c>
      <c r="R1760" t="s">
        <v>8337</v>
      </c>
      <c r="S1760" s="16">
        <f t="shared" si="118"/>
        <v>42505.955925925926</v>
      </c>
      <c r="T1760" s="16">
        <f t="shared" si="119"/>
        <v>42565.955925925926</v>
      </c>
    </row>
    <row r="1761" spans="1:20" ht="2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16"/>
        <v>107</v>
      </c>
      <c r="P1761">
        <f t="shared" si="117"/>
        <v>108.78</v>
      </c>
      <c r="Q1761" s="11" t="s">
        <v>8336</v>
      </c>
      <c r="R1761" t="s">
        <v>8337</v>
      </c>
      <c r="S1761" s="16">
        <f t="shared" si="118"/>
        <v>42068.829039351855</v>
      </c>
      <c r="T1761" s="16">
        <f t="shared" si="119"/>
        <v>42088.787372685183</v>
      </c>
    </row>
    <row r="1762" spans="1:20" ht="4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16"/>
        <v>165</v>
      </c>
      <c r="P1762">
        <f t="shared" si="117"/>
        <v>81.099999999999994</v>
      </c>
      <c r="Q1762" s="11" t="s">
        <v>8336</v>
      </c>
      <c r="R1762" t="s">
        <v>8337</v>
      </c>
      <c r="S1762" s="16">
        <f t="shared" si="118"/>
        <v>42405.67260416667</v>
      </c>
      <c r="T1762" s="16">
        <f t="shared" si="119"/>
        <v>42425.67260416667</v>
      </c>
    </row>
    <row r="1763" spans="1:20" ht="2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16"/>
        <v>155</v>
      </c>
      <c r="P1763">
        <f t="shared" si="117"/>
        <v>51.67</v>
      </c>
      <c r="Q1763" s="11" t="s">
        <v>8336</v>
      </c>
      <c r="R1763" t="s">
        <v>8337</v>
      </c>
      <c r="S1763" s="16">
        <f t="shared" si="118"/>
        <v>42209.567824074074</v>
      </c>
      <c r="T1763" s="16">
        <f t="shared" si="119"/>
        <v>42259.567824074074</v>
      </c>
    </row>
    <row r="1764" spans="1:20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16"/>
        <v>885</v>
      </c>
      <c r="P1764">
        <f t="shared" si="117"/>
        <v>35.4</v>
      </c>
      <c r="Q1764" s="11" t="s">
        <v>8336</v>
      </c>
      <c r="R1764" t="s">
        <v>8337</v>
      </c>
      <c r="S1764" s="16">
        <f t="shared" si="118"/>
        <v>42410.982002314813</v>
      </c>
      <c r="T1764" s="16">
        <f t="shared" si="119"/>
        <v>42440.982002314813</v>
      </c>
    </row>
    <row r="1765" spans="1:20" ht="42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16"/>
        <v>102</v>
      </c>
      <c r="P1765">
        <f t="shared" si="117"/>
        <v>103.64</v>
      </c>
      <c r="Q1765" s="11" t="s">
        <v>8336</v>
      </c>
      <c r="R1765" t="s">
        <v>8337</v>
      </c>
      <c r="S1765" s="16">
        <f t="shared" si="118"/>
        <v>42636.868518518517</v>
      </c>
      <c r="T1765" s="16">
        <f t="shared" si="119"/>
        <v>42666.868518518517</v>
      </c>
    </row>
    <row r="1766" spans="1:20" ht="4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16"/>
        <v>20</v>
      </c>
      <c r="P1766">
        <f t="shared" si="117"/>
        <v>55.28</v>
      </c>
      <c r="Q1766" s="11" t="s">
        <v>8336</v>
      </c>
      <c r="R1766" t="s">
        <v>8337</v>
      </c>
      <c r="S1766" s="16">
        <f t="shared" si="118"/>
        <v>41825.485868055555</v>
      </c>
      <c r="T1766" s="16">
        <f t="shared" si="119"/>
        <v>41854.485868055555</v>
      </c>
    </row>
    <row r="1767" spans="1:20" ht="4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16"/>
        <v>59</v>
      </c>
      <c r="P1767">
        <f t="shared" si="117"/>
        <v>72.17</v>
      </c>
      <c r="Q1767" s="11" t="s">
        <v>8336</v>
      </c>
      <c r="R1767" t="s">
        <v>8337</v>
      </c>
      <c r="S1767" s="16">
        <f t="shared" si="118"/>
        <v>41834.980462962965</v>
      </c>
      <c r="T1767" s="16">
        <f t="shared" si="119"/>
        <v>41864.980462962965</v>
      </c>
    </row>
    <row r="1768" spans="1:20" ht="2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16"/>
        <v>0</v>
      </c>
      <c r="P1768">
        <f t="shared" si="117"/>
        <v>0</v>
      </c>
      <c r="Q1768" s="11" t="s">
        <v>8336</v>
      </c>
      <c r="R1768" t="s">
        <v>8337</v>
      </c>
      <c r="S1768" s="16">
        <f t="shared" si="118"/>
        <v>41855.859814814816</v>
      </c>
      <c r="T1768" s="16">
        <f t="shared" si="119"/>
        <v>41876.859814814816</v>
      </c>
    </row>
    <row r="1769" spans="1:20" ht="2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16"/>
        <v>46</v>
      </c>
      <c r="P1769">
        <f t="shared" si="117"/>
        <v>58.62</v>
      </c>
      <c r="Q1769" s="11" t="s">
        <v>8336</v>
      </c>
      <c r="R1769" t="s">
        <v>8337</v>
      </c>
      <c r="S1769" s="16">
        <f t="shared" si="118"/>
        <v>41824.658379629633</v>
      </c>
      <c r="T1769" s="16">
        <f t="shared" si="119"/>
        <v>41854.658379629633</v>
      </c>
    </row>
    <row r="1770" spans="1:20" ht="4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16"/>
        <v>4</v>
      </c>
      <c r="P1770">
        <f t="shared" si="117"/>
        <v>12.47</v>
      </c>
      <c r="Q1770" s="11" t="s">
        <v>8336</v>
      </c>
      <c r="R1770" t="s">
        <v>8337</v>
      </c>
      <c r="S1770" s="16">
        <f t="shared" si="118"/>
        <v>41849.560694444444</v>
      </c>
      <c r="T1770" s="16">
        <f t="shared" si="119"/>
        <v>41909.560694444444</v>
      </c>
    </row>
    <row r="1771" spans="1:20" ht="4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16"/>
        <v>3</v>
      </c>
      <c r="P1771">
        <f t="shared" si="117"/>
        <v>49.14</v>
      </c>
      <c r="Q1771" s="11" t="s">
        <v>8336</v>
      </c>
      <c r="R1771" t="s">
        <v>8337</v>
      </c>
      <c r="S1771" s="16">
        <f t="shared" si="118"/>
        <v>41987.818969907406</v>
      </c>
      <c r="T1771" s="16">
        <f t="shared" si="119"/>
        <v>42017.818969907406</v>
      </c>
    </row>
    <row r="1772" spans="1:20" ht="4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16"/>
        <v>57</v>
      </c>
      <c r="P1772">
        <f t="shared" si="117"/>
        <v>150.5</v>
      </c>
      <c r="Q1772" s="11" t="s">
        <v>8336</v>
      </c>
      <c r="R1772" t="s">
        <v>8337</v>
      </c>
      <c r="S1772" s="16">
        <f t="shared" si="118"/>
        <v>41891.780023148152</v>
      </c>
      <c r="T1772" s="16">
        <f t="shared" si="119"/>
        <v>41926.780023148152</v>
      </c>
    </row>
    <row r="1773" spans="1:20" ht="4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16"/>
        <v>21</v>
      </c>
      <c r="P1773">
        <f t="shared" si="117"/>
        <v>35.799999999999997</v>
      </c>
      <c r="Q1773" s="11" t="s">
        <v>8336</v>
      </c>
      <c r="R1773" t="s">
        <v>8337</v>
      </c>
      <c r="S1773" s="16">
        <f t="shared" si="118"/>
        <v>41905.979629629634</v>
      </c>
      <c r="T1773" s="16">
        <f t="shared" si="119"/>
        <v>41935.979629629634</v>
      </c>
    </row>
    <row r="1774" spans="1:20" ht="28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16"/>
        <v>16</v>
      </c>
      <c r="P1774">
        <f t="shared" si="117"/>
        <v>45.16</v>
      </c>
      <c r="Q1774" s="11" t="s">
        <v>8336</v>
      </c>
      <c r="R1774" t="s">
        <v>8337</v>
      </c>
      <c r="S1774" s="16">
        <f t="shared" si="118"/>
        <v>41766.718009259261</v>
      </c>
      <c r="T1774" s="16">
        <f t="shared" si="119"/>
        <v>41826.718009259261</v>
      </c>
    </row>
    <row r="1775" spans="1:20" ht="4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16"/>
        <v>6</v>
      </c>
      <c r="P1775">
        <f t="shared" si="117"/>
        <v>98.79</v>
      </c>
      <c r="Q1775" s="11" t="s">
        <v>8336</v>
      </c>
      <c r="R1775" t="s">
        <v>8337</v>
      </c>
      <c r="S1775" s="16">
        <f t="shared" si="118"/>
        <v>41978.760393518518</v>
      </c>
      <c r="T1775" s="16">
        <f t="shared" si="119"/>
        <v>42023.760393518518</v>
      </c>
    </row>
    <row r="1776" spans="1:20" ht="4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16"/>
        <v>46</v>
      </c>
      <c r="P1776">
        <f t="shared" si="117"/>
        <v>88.31</v>
      </c>
      <c r="Q1776" s="11" t="s">
        <v>8336</v>
      </c>
      <c r="R1776" t="s">
        <v>8337</v>
      </c>
      <c r="S1776" s="16">
        <f t="shared" si="118"/>
        <v>41930.218657407408</v>
      </c>
      <c r="T1776" s="16">
        <f t="shared" si="119"/>
        <v>41972.624305555553</v>
      </c>
    </row>
    <row r="1777" spans="1:20" ht="4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16"/>
        <v>65</v>
      </c>
      <c r="P1777">
        <f t="shared" si="117"/>
        <v>170.63</v>
      </c>
      <c r="Q1777" s="11" t="s">
        <v>8336</v>
      </c>
      <c r="R1777" t="s">
        <v>8337</v>
      </c>
      <c r="S1777" s="16">
        <f t="shared" si="118"/>
        <v>41891.976388888892</v>
      </c>
      <c r="T1777" s="16">
        <f t="shared" si="119"/>
        <v>41936.976388888892</v>
      </c>
    </row>
    <row r="1778" spans="1:20" ht="4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16"/>
        <v>7</v>
      </c>
      <c r="P1778">
        <f t="shared" si="117"/>
        <v>83.75</v>
      </c>
      <c r="Q1778" s="11" t="s">
        <v>8336</v>
      </c>
      <c r="R1778" t="s">
        <v>8337</v>
      </c>
      <c r="S1778" s="16">
        <f t="shared" si="118"/>
        <v>41905.95684027778</v>
      </c>
      <c r="T1778" s="16">
        <f t="shared" si="119"/>
        <v>41941.95684027778</v>
      </c>
    </row>
    <row r="1779" spans="1:20" ht="4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16"/>
        <v>14</v>
      </c>
      <c r="P1779">
        <f t="shared" si="117"/>
        <v>65.099999999999994</v>
      </c>
      <c r="Q1779" s="11" t="s">
        <v>8336</v>
      </c>
      <c r="R1779" t="s">
        <v>8337</v>
      </c>
      <c r="S1779" s="16">
        <f t="shared" si="118"/>
        <v>42025.357094907406</v>
      </c>
      <c r="T1779" s="16">
        <f t="shared" si="119"/>
        <v>42055.357094907406</v>
      </c>
    </row>
    <row r="1780" spans="1:20" ht="4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16"/>
        <v>2</v>
      </c>
      <c r="P1780">
        <f t="shared" si="117"/>
        <v>66.33</v>
      </c>
      <c r="Q1780" s="11" t="s">
        <v>8336</v>
      </c>
      <c r="R1780" t="s">
        <v>8337</v>
      </c>
      <c r="S1780" s="16">
        <f t="shared" si="118"/>
        <v>42045.86336805555</v>
      </c>
      <c r="T1780" s="16">
        <f t="shared" si="119"/>
        <v>42090.821701388893</v>
      </c>
    </row>
    <row r="1781" spans="1:20" ht="4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16"/>
        <v>36</v>
      </c>
      <c r="P1781">
        <f t="shared" si="117"/>
        <v>104.89</v>
      </c>
      <c r="Q1781" s="11" t="s">
        <v>8336</v>
      </c>
      <c r="R1781" t="s">
        <v>8337</v>
      </c>
      <c r="S1781" s="16">
        <f t="shared" si="118"/>
        <v>42585.691898148143</v>
      </c>
      <c r="T1781" s="16">
        <f t="shared" si="119"/>
        <v>42615.691898148143</v>
      </c>
    </row>
    <row r="1782" spans="1:20" ht="4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16"/>
        <v>40</v>
      </c>
      <c r="P1782">
        <f t="shared" si="117"/>
        <v>78.44</v>
      </c>
      <c r="Q1782" s="11" t="s">
        <v>8336</v>
      </c>
      <c r="R1782" t="s">
        <v>8337</v>
      </c>
      <c r="S1782" s="16">
        <f t="shared" si="118"/>
        <v>42493.600810185191</v>
      </c>
      <c r="T1782" s="16">
        <f t="shared" si="119"/>
        <v>42553.600810185191</v>
      </c>
    </row>
    <row r="1783" spans="1:20" ht="4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16"/>
        <v>26</v>
      </c>
      <c r="P1783">
        <f t="shared" si="117"/>
        <v>59.04</v>
      </c>
      <c r="Q1783" s="11" t="s">
        <v>8336</v>
      </c>
      <c r="R1783" t="s">
        <v>8337</v>
      </c>
      <c r="S1783" s="16">
        <f t="shared" si="118"/>
        <v>42597.617418981477</v>
      </c>
      <c r="T1783" s="16">
        <f t="shared" si="119"/>
        <v>42628.617418981477</v>
      </c>
    </row>
    <row r="1784" spans="1:20" ht="42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16"/>
        <v>15</v>
      </c>
      <c r="P1784">
        <f t="shared" si="117"/>
        <v>71.34</v>
      </c>
      <c r="Q1784" s="11" t="s">
        <v>8336</v>
      </c>
      <c r="R1784" t="s">
        <v>8337</v>
      </c>
      <c r="S1784" s="16">
        <f t="shared" si="118"/>
        <v>42388.575104166666</v>
      </c>
      <c r="T1784" s="16">
        <f t="shared" si="119"/>
        <v>42421.575104166666</v>
      </c>
    </row>
    <row r="1785" spans="1:20" ht="4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16"/>
        <v>24</v>
      </c>
      <c r="P1785">
        <f t="shared" si="117"/>
        <v>51.23</v>
      </c>
      <c r="Q1785" s="11" t="s">
        <v>8336</v>
      </c>
      <c r="R1785" t="s">
        <v>8337</v>
      </c>
      <c r="S1785" s="16">
        <f t="shared" si="118"/>
        <v>42115.949976851851</v>
      </c>
      <c r="T1785" s="16">
        <f t="shared" si="119"/>
        <v>42145.949976851851</v>
      </c>
    </row>
    <row r="1786" spans="1:20" ht="4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16"/>
        <v>40</v>
      </c>
      <c r="P1786">
        <f t="shared" si="117"/>
        <v>60.24</v>
      </c>
      <c r="Q1786" s="11" t="s">
        <v>8336</v>
      </c>
      <c r="R1786" t="s">
        <v>8337</v>
      </c>
      <c r="S1786" s="16">
        <f t="shared" si="118"/>
        <v>42003.655555555553</v>
      </c>
      <c r="T1786" s="16">
        <f t="shared" si="119"/>
        <v>42035.142361111109</v>
      </c>
    </row>
    <row r="1787" spans="1:20" ht="4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16"/>
        <v>20</v>
      </c>
      <c r="P1787">
        <f t="shared" si="117"/>
        <v>44.94</v>
      </c>
      <c r="Q1787" s="11" t="s">
        <v>8336</v>
      </c>
      <c r="R1787" t="s">
        <v>8337</v>
      </c>
      <c r="S1787" s="16">
        <f t="shared" si="118"/>
        <v>41897.134895833333</v>
      </c>
      <c r="T1787" s="16">
        <f t="shared" si="119"/>
        <v>41928</v>
      </c>
    </row>
    <row r="1788" spans="1:20" ht="4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16"/>
        <v>48</v>
      </c>
      <c r="P1788">
        <f t="shared" si="117"/>
        <v>31.21</v>
      </c>
      <c r="Q1788" s="11" t="s">
        <v>8336</v>
      </c>
      <c r="R1788" t="s">
        <v>8337</v>
      </c>
      <c r="S1788" s="16">
        <f t="shared" si="118"/>
        <v>41958.550659722227</v>
      </c>
      <c r="T1788" s="16">
        <f t="shared" si="119"/>
        <v>41988.550659722227</v>
      </c>
    </row>
    <row r="1789" spans="1:20" ht="4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16"/>
        <v>15</v>
      </c>
      <c r="P1789">
        <f t="shared" si="117"/>
        <v>63.88</v>
      </c>
      <c r="Q1789" s="11" t="s">
        <v>8336</v>
      </c>
      <c r="R1789" t="s">
        <v>8337</v>
      </c>
      <c r="S1789" s="16">
        <f t="shared" si="118"/>
        <v>42068.65552083333</v>
      </c>
      <c r="T1789" s="16">
        <f t="shared" si="119"/>
        <v>42098.613854166666</v>
      </c>
    </row>
    <row r="1790" spans="1:20" ht="4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16"/>
        <v>1</v>
      </c>
      <c r="P1790">
        <f t="shared" si="117"/>
        <v>19</v>
      </c>
      <c r="Q1790" s="11" t="s">
        <v>8336</v>
      </c>
      <c r="R1790" t="s">
        <v>8337</v>
      </c>
      <c r="S1790" s="16">
        <f t="shared" si="118"/>
        <v>41913.94840277778</v>
      </c>
      <c r="T1790" s="16">
        <f t="shared" si="119"/>
        <v>41943.94840277778</v>
      </c>
    </row>
    <row r="1791" spans="1:20" ht="4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16"/>
        <v>1</v>
      </c>
      <c r="P1791">
        <f t="shared" si="117"/>
        <v>10</v>
      </c>
      <c r="Q1791" s="11" t="s">
        <v>8336</v>
      </c>
      <c r="R1791" t="s">
        <v>8337</v>
      </c>
      <c r="S1791" s="16">
        <f t="shared" si="118"/>
        <v>41956.250034722223</v>
      </c>
      <c r="T1791" s="16">
        <f t="shared" si="119"/>
        <v>42016.250034722223</v>
      </c>
    </row>
    <row r="1792" spans="1:20" ht="4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16"/>
        <v>5</v>
      </c>
      <c r="P1792">
        <f t="shared" si="117"/>
        <v>109.07</v>
      </c>
      <c r="Q1792" s="11" t="s">
        <v>8336</v>
      </c>
      <c r="R1792" t="s">
        <v>8337</v>
      </c>
      <c r="S1792" s="16">
        <f t="shared" si="118"/>
        <v>42010.674513888895</v>
      </c>
      <c r="T1792" s="16">
        <f t="shared" si="119"/>
        <v>42040.674513888895</v>
      </c>
    </row>
    <row r="1793" spans="1:20" ht="2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16"/>
        <v>4</v>
      </c>
      <c r="P1793">
        <f t="shared" si="117"/>
        <v>26.75</v>
      </c>
      <c r="Q1793" s="11" t="s">
        <v>8336</v>
      </c>
      <c r="R1793" t="s">
        <v>8337</v>
      </c>
      <c r="S1793" s="16">
        <f t="shared" si="118"/>
        <v>41973.740335648152</v>
      </c>
      <c r="T1793" s="16">
        <f t="shared" si="119"/>
        <v>42033.740335648152</v>
      </c>
    </row>
    <row r="1794" spans="1:20" ht="2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16"/>
        <v>61</v>
      </c>
      <c r="P1794">
        <f t="shared" si="117"/>
        <v>109.94</v>
      </c>
      <c r="Q1794" s="11" t="s">
        <v>8336</v>
      </c>
      <c r="R1794" t="s">
        <v>8337</v>
      </c>
      <c r="S1794" s="16">
        <f t="shared" si="118"/>
        <v>42189.031041666662</v>
      </c>
      <c r="T1794" s="16">
        <f t="shared" si="119"/>
        <v>42226.290972222225</v>
      </c>
    </row>
    <row r="1795" spans="1:20" ht="4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si="116"/>
        <v>1</v>
      </c>
      <c r="P1795">
        <f t="shared" si="117"/>
        <v>20</v>
      </c>
      <c r="Q1795" s="11" t="s">
        <v>8336</v>
      </c>
      <c r="R1795" t="s">
        <v>8337</v>
      </c>
      <c r="S1795" s="16">
        <f t="shared" si="118"/>
        <v>41940.89166666667</v>
      </c>
      <c r="T1795" s="16">
        <f t="shared" si="119"/>
        <v>41970.933333333334</v>
      </c>
    </row>
    <row r="1796" spans="1:20" ht="4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6"/>
        <v>11</v>
      </c>
      <c r="P1796">
        <f t="shared" si="117"/>
        <v>55.39</v>
      </c>
      <c r="Q1796" s="11" t="s">
        <v>8336</v>
      </c>
      <c r="R1796" t="s">
        <v>8337</v>
      </c>
      <c r="S1796" s="16">
        <f t="shared" si="118"/>
        <v>42011.551180555558</v>
      </c>
      <c r="T1796" s="16">
        <f t="shared" si="119"/>
        <v>42046.551180555558</v>
      </c>
    </row>
    <row r="1797" spans="1:20" ht="4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6"/>
        <v>39</v>
      </c>
      <c r="P1797">
        <f t="shared" si="117"/>
        <v>133.9</v>
      </c>
      <c r="Q1797" s="11" t="s">
        <v>8336</v>
      </c>
      <c r="R1797" t="s">
        <v>8337</v>
      </c>
      <c r="S1797" s="16">
        <f t="shared" si="118"/>
        <v>42628.288668981477</v>
      </c>
      <c r="T1797" s="16">
        <f t="shared" si="119"/>
        <v>42657.666666666672</v>
      </c>
    </row>
    <row r="1798" spans="1:20" ht="42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6"/>
        <v>22</v>
      </c>
      <c r="P1798">
        <f t="shared" si="117"/>
        <v>48.72</v>
      </c>
      <c r="Q1798" s="11" t="s">
        <v>8336</v>
      </c>
      <c r="R1798" t="s">
        <v>8337</v>
      </c>
      <c r="S1798" s="16">
        <f t="shared" si="118"/>
        <v>42515.439421296294</v>
      </c>
      <c r="T1798" s="16">
        <f t="shared" si="119"/>
        <v>42575.439421296294</v>
      </c>
    </row>
    <row r="1799" spans="1:20" ht="4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6"/>
        <v>68</v>
      </c>
      <c r="P1799">
        <f t="shared" si="117"/>
        <v>48.25</v>
      </c>
      <c r="Q1799" s="11" t="s">
        <v>8336</v>
      </c>
      <c r="R1799" t="s">
        <v>8337</v>
      </c>
      <c r="S1799" s="16">
        <f t="shared" si="118"/>
        <v>42689.56931712963</v>
      </c>
      <c r="T1799" s="16">
        <f t="shared" si="119"/>
        <v>42719.56931712963</v>
      </c>
    </row>
    <row r="1800" spans="1:20" ht="4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6"/>
        <v>14</v>
      </c>
      <c r="P1800">
        <f t="shared" si="117"/>
        <v>58.97</v>
      </c>
      <c r="Q1800" s="11" t="s">
        <v>8336</v>
      </c>
      <c r="R1800" t="s">
        <v>8337</v>
      </c>
      <c r="S1800" s="16">
        <f t="shared" si="118"/>
        <v>42344.32677083333</v>
      </c>
      <c r="T1800" s="16">
        <f t="shared" si="119"/>
        <v>42404.32677083333</v>
      </c>
    </row>
    <row r="1801" spans="1:20" ht="2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6"/>
        <v>2</v>
      </c>
      <c r="P1801">
        <f t="shared" si="117"/>
        <v>11.64</v>
      </c>
      <c r="Q1801" s="11" t="s">
        <v>8336</v>
      </c>
      <c r="R1801" t="s">
        <v>8337</v>
      </c>
      <c r="S1801" s="16">
        <f t="shared" si="118"/>
        <v>41934.842685185184</v>
      </c>
      <c r="T1801" s="16">
        <f t="shared" si="119"/>
        <v>41954.884351851855</v>
      </c>
    </row>
    <row r="1802" spans="1:20" ht="4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6"/>
        <v>20</v>
      </c>
      <c r="P1802">
        <f t="shared" si="117"/>
        <v>83.72</v>
      </c>
      <c r="Q1802" s="11" t="s">
        <v>8336</v>
      </c>
      <c r="R1802" t="s">
        <v>8337</v>
      </c>
      <c r="S1802" s="16">
        <f t="shared" si="118"/>
        <v>42623.606134259258</v>
      </c>
      <c r="T1802" s="16">
        <f t="shared" si="119"/>
        <v>42653.606134259258</v>
      </c>
    </row>
    <row r="1803" spans="1:20" ht="4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6"/>
        <v>14</v>
      </c>
      <c r="P1803">
        <f t="shared" si="117"/>
        <v>63.65</v>
      </c>
      <c r="Q1803" s="11" t="s">
        <v>8336</v>
      </c>
      <c r="R1803" t="s">
        <v>8337</v>
      </c>
      <c r="S1803" s="16">
        <f t="shared" si="118"/>
        <v>42321.660509259258</v>
      </c>
      <c r="T1803" s="16">
        <f t="shared" si="119"/>
        <v>42353.506944444445</v>
      </c>
    </row>
    <row r="1804" spans="1:20" ht="28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6"/>
        <v>48</v>
      </c>
      <c r="P1804">
        <f t="shared" si="117"/>
        <v>94.28</v>
      </c>
      <c r="Q1804" s="11" t="s">
        <v>8336</v>
      </c>
      <c r="R1804" t="s">
        <v>8337</v>
      </c>
      <c r="S1804" s="16">
        <f t="shared" si="118"/>
        <v>42159.47256944445</v>
      </c>
      <c r="T1804" s="16">
        <f t="shared" si="119"/>
        <v>42182.915972222225</v>
      </c>
    </row>
    <row r="1805" spans="1:20" ht="4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6"/>
        <v>31</v>
      </c>
      <c r="P1805">
        <f t="shared" si="117"/>
        <v>71.87</v>
      </c>
      <c r="Q1805" s="11" t="s">
        <v>8336</v>
      </c>
      <c r="R1805" t="s">
        <v>8337</v>
      </c>
      <c r="S1805" s="16">
        <f t="shared" si="118"/>
        <v>42018.071550925932</v>
      </c>
      <c r="T1805" s="16">
        <f t="shared" si="119"/>
        <v>42049.071550925932</v>
      </c>
    </row>
    <row r="1806" spans="1:20" ht="4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6"/>
        <v>35</v>
      </c>
      <c r="P1806">
        <f t="shared" si="117"/>
        <v>104.85</v>
      </c>
      <c r="Q1806" s="11" t="s">
        <v>8336</v>
      </c>
      <c r="R1806" t="s">
        <v>8337</v>
      </c>
      <c r="S1806" s="16">
        <f t="shared" si="118"/>
        <v>42282.678287037037</v>
      </c>
      <c r="T1806" s="16">
        <f t="shared" si="119"/>
        <v>42322.719953703709</v>
      </c>
    </row>
    <row r="1807" spans="1:20" ht="4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ref="O1807:O1870" si="120">ROUND(E1807/D1807*100,0)</f>
        <v>36</v>
      </c>
      <c r="P1807">
        <f t="shared" ref="P1807:P1870" si="121">IFERROR(ROUND(E1807/L1807,2),0)</f>
        <v>67.14</v>
      </c>
      <c r="Q1807" s="11" t="s">
        <v>8336</v>
      </c>
      <c r="R1807" t="s">
        <v>8337</v>
      </c>
      <c r="S1807" s="16">
        <f t="shared" ref="S1807:S1870" si="122">(((J1807/60)/60/24)+DATE(1970,1,1))</f>
        <v>42247.803912037038</v>
      </c>
      <c r="T1807" s="16">
        <f t="shared" ref="T1807:T1870" si="123">(((I1807/60)/60)/24)+DATE(1970,1,1)</f>
        <v>42279.75</v>
      </c>
    </row>
    <row r="1808" spans="1:20" ht="4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20"/>
        <v>3</v>
      </c>
      <c r="P1808">
        <f t="shared" si="121"/>
        <v>73.88</v>
      </c>
      <c r="Q1808" s="11" t="s">
        <v>8336</v>
      </c>
      <c r="R1808" t="s">
        <v>8337</v>
      </c>
      <c r="S1808" s="16">
        <f t="shared" si="122"/>
        <v>41877.638298611113</v>
      </c>
      <c r="T1808" s="16">
        <f t="shared" si="123"/>
        <v>41912.638298611113</v>
      </c>
    </row>
    <row r="1809" spans="1:20" ht="2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20"/>
        <v>11</v>
      </c>
      <c r="P1809">
        <f t="shared" si="121"/>
        <v>69.13</v>
      </c>
      <c r="Q1809" s="11" t="s">
        <v>8336</v>
      </c>
      <c r="R1809" t="s">
        <v>8337</v>
      </c>
      <c r="S1809" s="16">
        <f t="shared" si="122"/>
        <v>41880.068437499998</v>
      </c>
      <c r="T1809" s="16">
        <f t="shared" si="123"/>
        <v>41910.068437499998</v>
      </c>
    </row>
    <row r="1810" spans="1:20" ht="4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20"/>
        <v>41</v>
      </c>
      <c r="P1810">
        <f t="shared" si="121"/>
        <v>120.77</v>
      </c>
      <c r="Q1810" s="11" t="s">
        <v>8336</v>
      </c>
      <c r="R1810" t="s">
        <v>8337</v>
      </c>
      <c r="S1810" s="16">
        <f t="shared" si="122"/>
        <v>42742.680902777778</v>
      </c>
      <c r="T1810" s="16">
        <f t="shared" si="123"/>
        <v>42777.680902777778</v>
      </c>
    </row>
    <row r="1811" spans="1:20" ht="4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20"/>
        <v>11</v>
      </c>
      <c r="P1811">
        <f t="shared" si="121"/>
        <v>42.22</v>
      </c>
      <c r="Q1811" s="11" t="s">
        <v>8336</v>
      </c>
      <c r="R1811" t="s">
        <v>8337</v>
      </c>
      <c r="S1811" s="16">
        <f t="shared" si="122"/>
        <v>42029.907858796301</v>
      </c>
      <c r="T1811" s="16">
        <f t="shared" si="123"/>
        <v>42064.907858796301</v>
      </c>
    </row>
    <row r="1812" spans="1:20" ht="4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20"/>
        <v>3</v>
      </c>
      <c r="P1812">
        <f t="shared" si="121"/>
        <v>7.5</v>
      </c>
      <c r="Q1812" s="11" t="s">
        <v>8336</v>
      </c>
      <c r="R1812" t="s">
        <v>8337</v>
      </c>
      <c r="S1812" s="16">
        <f t="shared" si="122"/>
        <v>41860.91002314815</v>
      </c>
      <c r="T1812" s="16">
        <f t="shared" si="123"/>
        <v>41872.91002314815</v>
      </c>
    </row>
    <row r="1813" spans="1:20" ht="4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20"/>
        <v>0</v>
      </c>
      <c r="P1813">
        <f t="shared" si="121"/>
        <v>1.54</v>
      </c>
      <c r="Q1813" s="11" t="s">
        <v>8336</v>
      </c>
      <c r="R1813" t="s">
        <v>8337</v>
      </c>
      <c r="S1813" s="16">
        <f t="shared" si="122"/>
        <v>41876.433680555558</v>
      </c>
      <c r="T1813" s="16">
        <f t="shared" si="123"/>
        <v>41936.166666666664</v>
      </c>
    </row>
    <row r="1814" spans="1:20" ht="4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20"/>
        <v>13</v>
      </c>
      <c r="P1814">
        <f t="shared" si="121"/>
        <v>37.61</v>
      </c>
      <c r="Q1814" s="11" t="s">
        <v>8336</v>
      </c>
      <c r="R1814" t="s">
        <v>8337</v>
      </c>
      <c r="S1814" s="16">
        <f t="shared" si="122"/>
        <v>42524.318703703699</v>
      </c>
      <c r="T1814" s="16">
        <f t="shared" si="123"/>
        <v>42554.318703703699</v>
      </c>
    </row>
    <row r="1815" spans="1:20" ht="4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20"/>
        <v>0</v>
      </c>
      <c r="P1815">
        <f t="shared" si="121"/>
        <v>0</v>
      </c>
      <c r="Q1815" s="11" t="s">
        <v>8336</v>
      </c>
      <c r="R1815" t="s">
        <v>8337</v>
      </c>
      <c r="S1815" s="16">
        <f t="shared" si="122"/>
        <v>41829.889027777775</v>
      </c>
      <c r="T1815" s="16">
        <f t="shared" si="123"/>
        <v>41859.889027777775</v>
      </c>
    </row>
    <row r="1816" spans="1:20" ht="4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20"/>
        <v>49</v>
      </c>
      <c r="P1816">
        <f t="shared" si="121"/>
        <v>42.16</v>
      </c>
      <c r="Q1816" s="11" t="s">
        <v>8336</v>
      </c>
      <c r="R1816" t="s">
        <v>8337</v>
      </c>
      <c r="S1816" s="16">
        <f t="shared" si="122"/>
        <v>42033.314074074078</v>
      </c>
      <c r="T1816" s="16">
        <f t="shared" si="123"/>
        <v>42063.314074074078</v>
      </c>
    </row>
    <row r="1817" spans="1:20" ht="42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20"/>
        <v>0</v>
      </c>
      <c r="P1817">
        <f t="shared" si="121"/>
        <v>0</v>
      </c>
      <c r="Q1817" s="11" t="s">
        <v>8336</v>
      </c>
      <c r="R1817" t="s">
        <v>8337</v>
      </c>
      <c r="S1817" s="16">
        <f t="shared" si="122"/>
        <v>42172.906678240746</v>
      </c>
      <c r="T1817" s="16">
        <f t="shared" si="123"/>
        <v>42186.906678240746</v>
      </c>
    </row>
    <row r="1818" spans="1:20" ht="4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20"/>
        <v>2</v>
      </c>
      <c r="P1818">
        <f t="shared" si="121"/>
        <v>84.83</v>
      </c>
      <c r="Q1818" s="11" t="s">
        <v>8336</v>
      </c>
      <c r="R1818" t="s">
        <v>8337</v>
      </c>
      <c r="S1818" s="16">
        <f t="shared" si="122"/>
        <v>42548.876192129625</v>
      </c>
      <c r="T1818" s="16">
        <f t="shared" si="123"/>
        <v>42576.791666666672</v>
      </c>
    </row>
    <row r="1819" spans="1:20" ht="2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20"/>
        <v>52</v>
      </c>
      <c r="P1819">
        <f t="shared" si="121"/>
        <v>94.19</v>
      </c>
      <c r="Q1819" s="11" t="s">
        <v>8336</v>
      </c>
      <c r="R1819" t="s">
        <v>8337</v>
      </c>
      <c r="S1819" s="16">
        <f t="shared" si="122"/>
        <v>42705.662118055552</v>
      </c>
      <c r="T1819" s="16">
        <f t="shared" si="123"/>
        <v>42765.290972222225</v>
      </c>
    </row>
    <row r="1820" spans="1:20" ht="2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20"/>
        <v>0</v>
      </c>
      <c r="P1820">
        <f t="shared" si="121"/>
        <v>0</v>
      </c>
      <c r="Q1820" s="11" t="s">
        <v>8336</v>
      </c>
      <c r="R1820" t="s">
        <v>8337</v>
      </c>
      <c r="S1820" s="16">
        <f t="shared" si="122"/>
        <v>42067.234375</v>
      </c>
      <c r="T1820" s="16">
        <f t="shared" si="123"/>
        <v>42097.192708333328</v>
      </c>
    </row>
    <row r="1821" spans="1:20" ht="4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20"/>
        <v>2</v>
      </c>
      <c r="P1821">
        <f t="shared" si="121"/>
        <v>6.25</v>
      </c>
      <c r="Q1821" s="11" t="s">
        <v>8336</v>
      </c>
      <c r="R1821" t="s">
        <v>8337</v>
      </c>
      <c r="S1821" s="16">
        <f t="shared" si="122"/>
        <v>41820.752268518518</v>
      </c>
      <c r="T1821" s="16">
        <f t="shared" si="123"/>
        <v>41850.752268518518</v>
      </c>
    </row>
    <row r="1822" spans="1:20" ht="42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20"/>
        <v>7</v>
      </c>
      <c r="P1822">
        <f t="shared" si="121"/>
        <v>213.38</v>
      </c>
      <c r="Q1822" s="11" t="s">
        <v>8336</v>
      </c>
      <c r="R1822" t="s">
        <v>8337</v>
      </c>
      <c r="S1822" s="16">
        <f t="shared" si="122"/>
        <v>42065.084375000006</v>
      </c>
      <c r="T1822" s="16">
        <f t="shared" si="123"/>
        <v>42095.042708333334</v>
      </c>
    </row>
    <row r="1823" spans="1:20" ht="4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20"/>
        <v>135</v>
      </c>
      <c r="P1823">
        <f t="shared" si="121"/>
        <v>59.16</v>
      </c>
      <c r="Q1823" s="11" t="s">
        <v>8323</v>
      </c>
      <c r="R1823" t="s">
        <v>8324</v>
      </c>
      <c r="S1823" s="16">
        <f t="shared" si="122"/>
        <v>40926.319062499999</v>
      </c>
      <c r="T1823" s="16">
        <f t="shared" si="123"/>
        <v>40971.319062499999</v>
      </c>
    </row>
    <row r="1824" spans="1:20" ht="2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20"/>
        <v>100</v>
      </c>
      <c r="P1824">
        <f t="shared" si="121"/>
        <v>27.27</v>
      </c>
      <c r="Q1824" s="11" t="s">
        <v>8323</v>
      </c>
      <c r="R1824" t="s">
        <v>8324</v>
      </c>
      <c r="S1824" s="16">
        <f t="shared" si="122"/>
        <v>41634.797013888885</v>
      </c>
      <c r="T1824" s="16">
        <f t="shared" si="123"/>
        <v>41670.792361111111</v>
      </c>
    </row>
    <row r="1825" spans="1:20" ht="4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20"/>
        <v>116</v>
      </c>
      <c r="P1825">
        <f t="shared" si="121"/>
        <v>24.58</v>
      </c>
      <c r="Q1825" s="11" t="s">
        <v>8323</v>
      </c>
      <c r="R1825" t="s">
        <v>8324</v>
      </c>
      <c r="S1825" s="16">
        <f t="shared" si="122"/>
        <v>41176.684907407405</v>
      </c>
      <c r="T1825" s="16">
        <f t="shared" si="12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20"/>
        <v>100</v>
      </c>
      <c r="P1826">
        <f t="shared" si="121"/>
        <v>75.05</v>
      </c>
      <c r="Q1826" s="11" t="s">
        <v>8323</v>
      </c>
      <c r="R1826" t="s">
        <v>8324</v>
      </c>
      <c r="S1826" s="16">
        <f t="shared" si="122"/>
        <v>41626.916284722225</v>
      </c>
      <c r="T1826" s="16">
        <f t="shared" si="123"/>
        <v>41647.088888888888</v>
      </c>
    </row>
    <row r="1827" spans="1:20" ht="4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20"/>
        <v>105</v>
      </c>
      <c r="P1827">
        <f t="shared" si="121"/>
        <v>42.02</v>
      </c>
      <c r="Q1827" s="11" t="s">
        <v>8323</v>
      </c>
      <c r="R1827" t="s">
        <v>8324</v>
      </c>
      <c r="S1827" s="16">
        <f t="shared" si="122"/>
        <v>41443.83452546296</v>
      </c>
      <c r="T1827" s="16">
        <f t="shared" si="123"/>
        <v>41466.83452546296</v>
      </c>
    </row>
    <row r="1828" spans="1:20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20"/>
        <v>101</v>
      </c>
      <c r="P1828">
        <f t="shared" si="121"/>
        <v>53.16</v>
      </c>
      <c r="Q1828" s="11" t="s">
        <v>8323</v>
      </c>
      <c r="R1828" t="s">
        <v>8324</v>
      </c>
      <c r="S1828" s="16">
        <f t="shared" si="122"/>
        <v>41657.923807870371</v>
      </c>
      <c r="T1828" s="16">
        <f t="shared" si="123"/>
        <v>41687.923807870371</v>
      </c>
    </row>
    <row r="1829" spans="1:20" ht="4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20"/>
        <v>101</v>
      </c>
      <c r="P1829">
        <f t="shared" si="121"/>
        <v>83.89</v>
      </c>
      <c r="Q1829" s="11" t="s">
        <v>8323</v>
      </c>
      <c r="R1829" t="s">
        <v>8324</v>
      </c>
      <c r="S1829" s="16">
        <f t="shared" si="122"/>
        <v>40555.325937499998</v>
      </c>
      <c r="T1829" s="16">
        <f t="shared" si="123"/>
        <v>40605.325937499998</v>
      </c>
    </row>
    <row r="1830" spans="1:20" ht="42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20"/>
        <v>100</v>
      </c>
      <c r="P1830">
        <f t="shared" si="121"/>
        <v>417.33</v>
      </c>
      <c r="Q1830" s="11" t="s">
        <v>8323</v>
      </c>
      <c r="R1830" t="s">
        <v>8324</v>
      </c>
      <c r="S1830" s="16">
        <f t="shared" si="122"/>
        <v>41736.899652777778</v>
      </c>
      <c r="T1830" s="16">
        <f t="shared" si="123"/>
        <v>41768.916666666664</v>
      </c>
    </row>
    <row r="1831" spans="1:20" ht="4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20"/>
        <v>167</v>
      </c>
      <c r="P1831">
        <f t="shared" si="121"/>
        <v>75.77</v>
      </c>
      <c r="Q1831" s="11" t="s">
        <v>8323</v>
      </c>
      <c r="R1831" t="s">
        <v>8324</v>
      </c>
      <c r="S1831" s="16">
        <f t="shared" si="122"/>
        <v>40516.087627314817</v>
      </c>
      <c r="T1831" s="16">
        <f t="shared" si="123"/>
        <v>40564.916666666664</v>
      </c>
    </row>
    <row r="1832" spans="1:20" ht="4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20"/>
        <v>102</v>
      </c>
      <c r="P1832">
        <f t="shared" si="121"/>
        <v>67.39</v>
      </c>
      <c r="Q1832" s="11" t="s">
        <v>8323</v>
      </c>
      <c r="R1832" t="s">
        <v>8324</v>
      </c>
      <c r="S1832" s="16">
        <f t="shared" si="122"/>
        <v>41664.684108796297</v>
      </c>
      <c r="T1832" s="16">
        <f t="shared" si="123"/>
        <v>41694.684108796297</v>
      </c>
    </row>
    <row r="1833" spans="1:20" ht="4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20"/>
        <v>103</v>
      </c>
      <c r="P1833">
        <f t="shared" si="121"/>
        <v>73.569999999999993</v>
      </c>
      <c r="Q1833" s="11" t="s">
        <v>8323</v>
      </c>
      <c r="R1833" t="s">
        <v>8324</v>
      </c>
      <c r="S1833" s="16">
        <f t="shared" si="122"/>
        <v>41026.996099537035</v>
      </c>
      <c r="T1833" s="16">
        <f t="shared" si="123"/>
        <v>41041.996099537035</v>
      </c>
    </row>
    <row r="1834" spans="1:20" ht="4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20"/>
        <v>143</v>
      </c>
      <c r="P1834">
        <f t="shared" si="121"/>
        <v>25</v>
      </c>
      <c r="Q1834" s="11" t="s">
        <v>8323</v>
      </c>
      <c r="R1834" t="s">
        <v>8324</v>
      </c>
      <c r="S1834" s="16">
        <f t="shared" si="122"/>
        <v>40576.539664351854</v>
      </c>
      <c r="T1834" s="16">
        <f t="shared" si="123"/>
        <v>40606.539664351854</v>
      </c>
    </row>
    <row r="1835" spans="1:20" ht="4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20"/>
        <v>263</v>
      </c>
      <c r="P1835">
        <f t="shared" si="121"/>
        <v>42</v>
      </c>
      <c r="Q1835" s="11" t="s">
        <v>8323</v>
      </c>
      <c r="R1835" t="s">
        <v>8324</v>
      </c>
      <c r="S1835" s="16">
        <f t="shared" si="122"/>
        <v>41303.044016203705</v>
      </c>
      <c r="T1835" s="16">
        <f t="shared" si="123"/>
        <v>41335.332638888889</v>
      </c>
    </row>
    <row r="1836" spans="1:20" ht="2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20"/>
        <v>118</v>
      </c>
      <c r="P1836">
        <f t="shared" si="121"/>
        <v>131.16999999999999</v>
      </c>
      <c r="Q1836" s="11" t="s">
        <v>8323</v>
      </c>
      <c r="R1836" t="s">
        <v>8324</v>
      </c>
      <c r="S1836" s="16">
        <f t="shared" si="122"/>
        <v>41988.964062500003</v>
      </c>
      <c r="T1836" s="16">
        <f t="shared" si="123"/>
        <v>42028.964062500003</v>
      </c>
    </row>
    <row r="1837" spans="1:20" ht="5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20"/>
        <v>104</v>
      </c>
      <c r="P1837">
        <f t="shared" si="121"/>
        <v>47.27</v>
      </c>
      <c r="Q1837" s="11" t="s">
        <v>8323</v>
      </c>
      <c r="R1837" t="s">
        <v>8324</v>
      </c>
      <c r="S1837" s="16">
        <f t="shared" si="122"/>
        <v>42430.702210648145</v>
      </c>
      <c r="T1837" s="16">
        <f t="shared" si="123"/>
        <v>42460.660543981481</v>
      </c>
    </row>
    <row r="1838" spans="1:20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20"/>
        <v>200</v>
      </c>
      <c r="P1838">
        <f t="shared" si="121"/>
        <v>182.13</v>
      </c>
      <c r="Q1838" s="11" t="s">
        <v>8323</v>
      </c>
      <c r="R1838" t="s">
        <v>8324</v>
      </c>
      <c r="S1838" s="16">
        <f t="shared" si="122"/>
        <v>41305.809363425928</v>
      </c>
      <c r="T1838" s="16">
        <f t="shared" si="123"/>
        <v>41322.809363425928</v>
      </c>
    </row>
    <row r="1839" spans="1:20" ht="42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20"/>
        <v>307</v>
      </c>
      <c r="P1839">
        <f t="shared" si="121"/>
        <v>61.37</v>
      </c>
      <c r="Q1839" s="11" t="s">
        <v>8323</v>
      </c>
      <c r="R1839" t="s">
        <v>8324</v>
      </c>
      <c r="S1839" s="16">
        <f t="shared" si="122"/>
        <v>40926.047858796301</v>
      </c>
      <c r="T1839" s="16">
        <f t="shared" si="123"/>
        <v>40986.006192129629</v>
      </c>
    </row>
    <row r="1840" spans="1:20" ht="4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20"/>
        <v>100</v>
      </c>
      <c r="P1840">
        <f t="shared" si="121"/>
        <v>35.770000000000003</v>
      </c>
      <c r="Q1840" s="11" t="s">
        <v>8323</v>
      </c>
      <c r="R1840" t="s">
        <v>8324</v>
      </c>
      <c r="S1840" s="16">
        <f t="shared" si="122"/>
        <v>40788.786539351851</v>
      </c>
      <c r="T1840" s="16">
        <f t="shared" si="123"/>
        <v>40817.125</v>
      </c>
    </row>
    <row r="1841" spans="1:20" ht="4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20"/>
        <v>205</v>
      </c>
      <c r="P1841">
        <f t="shared" si="121"/>
        <v>45.62</v>
      </c>
      <c r="Q1841" s="11" t="s">
        <v>8323</v>
      </c>
      <c r="R1841" t="s">
        <v>8324</v>
      </c>
      <c r="S1841" s="16">
        <f t="shared" si="122"/>
        <v>42614.722013888888</v>
      </c>
      <c r="T1841" s="16">
        <f t="shared" si="123"/>
        <v>42644.722013888888</v>
      </c>
    </row>
    <row r="1842" spans="1:20" ht="4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20"/>
        <v>109</v>
      </c>
      <c r="P1842">
        <f t="shared" si="121"/>
        <v>75.38</v>
      </c>
      <c r="Q1842" s="11" t="s">
        <v>8323</v>
      </c>
      <c r="R1842" t="s">
        <v>8324</v>
      </c>
      <c r="S1842" s="16">
        <f t="shared" si="122"/>
        <v>41382.096180555556</v>
      </c>
      <c r="T1842" s="16">
        <f t="shared" si="123"/>
        <v>41401.207638888889</v>
      </c>
    </row>
    <row r="1843" spans="1:20" ht="2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20"/>
        <v>102</v>
      </c>
      <c r="P1843">
        <f t="shared" si="121"/>
        <v>50.88</v>
      </c>
      <c r="Q1843" s="11" t="s">
        <v>8323</v>
      </c>
      <c r="R1843" t="s">
        <v>8324</v>
      </c>
      <c r="S1843" s="16">
        <f t="shared" si="122"/>
        <v>41745.84542824074</v>
      </c>
      <c r="T1843" s="16">
        <f t="shared" si="123"/>
        <v>41779.207638888889</v>
      </c>
    </row>
    <row r="1844" spans="1:20" ht="4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20"/>
        <v>125</v>
      </c>
      <c r="P1844">
        <f t="shared" si="121"/>
        <v>119.29</v>
      </c>
      <c r="Q1844" s="11" t="s">
        <v>8323</v>
      </c>
      <c r="R1844" t="s">
        <v>8324</v>
      </c>
      <c r="S1844" s="16">
        <f t="shared" si="122"/>
        <v>42031.631724537037</v>
      </c>
      <c r="T1844" s="16">
        <f t="shared" si="123"/>
        <v>42065.249305555553</v>
      </c>
    </row>
    <row r="1845" spans="1:20" ht="42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20"/>
        <v>124</v>
      </c>
      <c r="P1845">
        <f t="shared" si="121"/>
        <v>92.54</v>
      </c>
      <c r="Q1845" s="11" t="s">
        <v>8323</v>
      </c>
      <c r="R1845" t="s">
        <v>8324</v>
      </c>
      <c r="S1845" s="16">
        <f t="shared" si="122"/>
        <v>40564.994837962964</v>
      </c>
      <c r="T1845" s="16">
        <f t="shared" si="123"/>
        <v>40594.994837962964</v>
      </c>
    </row>
    <row r="1846" spans="1:20" ht="4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20"/>
        <v>101</v>
      </c>
      <c r="P1846">
        <f t="shared" si="121"/>
        <v>76.05</v>
      </c>
      <c r="Q1846" s="11" t="s">
        <v>8323</v>
      </c>
      <c r="R1846" t="s">
        <v>8324</v>
      </c>
      <c r="S1846" s="16">
        <f t="shared" si="122"/>
        <v>40666.973541666666</v>
      </c>
      <c r="T1846" s="16">
        <f t="shared" si="123"/>
        <v>40705.125</v>
      </c>
    </row>
    <row r="1847" spans="1:20" ht="8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20"/>
        <v>100</v>
      </c>
      <c r="P1847">
        <f t="shared" si="121"/>
        <v>52.63</v>
      </c>
      <c r="Q1847" s="11" t="s">
        <v>8323</v>
      </c>
      <c r="R1847" t="s">
        <v>8324</v>
      </c>
      <c r="S1847" s="16">
        <f t="shared" si="122"/>
        <v>42523.333310185189</v>
      </c>
      <c r="T1847" s="16">
        <f t="shared" si="123"/>
        <v>42538.204861111109</v>
      </c>
    </row>
    <row r="1848" spans="1:20" ht="4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20"/>
        <v>138</v>
      </c>
      <c r="P1848">
        <f t="shared" si="121"/>
        <v>98.99</v>
      </c>
      <c r="Q1848" s="11" t="s">
        <v>8323</v>
      </c>
      <c r="R1848" t="s">
        <v>8324</v>
      </c>
      <c r="S1848" s="16">
        <f t="shared" si="122"/>
        <v>41228.650196759263</v>
      </c>
      <c r="T1848" s="16">
        <f t="shared" si="123"/>
        <v>41258.650196759263</v>
      </c>
    </row>
    <row r="1849" spans="1:20" ht="42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20"/>
        <v>121</v>
      </c>
      <c r="P1849">
        <f t="shared" si="121"/>
        <v>79.53</v>
      </c>
      <c r="Q1849" s="11" t="s">
        <v>8323</v>
      </c>
      <c r="R1849" t="s">
        <v>8324</v>
      </c>
      <c r="S1849" s="16">
        <f t="shared" si="122"/>
        <v>42094.236481481479</v>
      </c>
      <c r="T1849" s="16">
        <f t="shared" si="123"/>
        <v>42115.236481481479</v>
      </c>
    </row>
    <row r="1850" spans="1:20" ht="4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20"/>
        <v>107</v>
      </c>
      <c r="P1850">
        <f t="shared" si="121"/>
        <v>134.21</v>
      </c>
      <c r="Q1850" s="11" t="s">
        <v>8323</v>
      </c>
      <c r="R1850" t="s">
        <v>8324</v>
      </c>
      <c r="S1850" s="16">
        <f t="shared" si="122"/>
        <v>40691.788055555553</v>
      </c>
      <c r="T1850" s="16">
        <f t="shared" si="123"/>
        <v>40755.290972222225</v>
      </c>
    </row>
    <row r="1851" spans="1:20" ht="2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20"/>
        <v>100</v>
      </c>
      <c r="P1851">
        <f t="shared" si="121"/>
        <v>37.630000000000003</v>
      </c>
      <c r="Q1851" s="11" t="s">
        <v>8323</v>
      </c>
      <c r="R1851" t="s">
        <v>8324</v>
      </c>
      <c r="S1851" s="16">
        <f t="shared" si="122"/>
        <v>41169.845590277779</v>
      </c>
      <c r="T1851" s="16">
        <f t="shared" si="123"/>
        <v>41199.845590277779</v>
      </c>
    </row>
    <row r="1852" spans="1:20" ht="4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20"/>
        <v>102</v>
      </c>
      <c r="P1852">
        <f t="shared" si="121"/>
        <v>51.04</v>
      </c>
      <c r="Q1852" s="11" t="s">
        <v>8323</v>
      </c>
      <c r="R1852" t="s">
        <v>8324</v>
      </c>
      <c r="S1852" s="16">
        <f t="shared" si="122"/>
        <v>41800.959490740745</v>
      </c>
      <c r="T1852" s="16">
        <f t="shared" si="123"/>
        <v>41830.959490740745</v>
      </c>
    </row>
    <row r="1853" spans="1:20" ht="4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20"/>
        <v>100</v>
      </c>
      <c r="P1853">
        <f t="shared" si="121"/>
        <v>50.04</v>
      </c>
      <c r="Q1853" s="11" t="s">
        <v>8323</v>
      </c>
      <c r="R1853" t="s">
        <v>8324</v>
      </c>
      <c r="S1853" s="16">
        <f t="shared" si="122"/>
        <v>41827.906689814816</v>
      </c>
      <c r="T1853" s="16">
        <f t="shared" si="123"/>
        <v>41848.041666666664</v>
      </c>
    </row>
    <row r="1854" spans="1:20" ht="4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20"/>
        <v>117</v>
      </c>
      <c r="P1854">
        <f t="shared" si="121"/>
        <v>133.93</v>
      </c>
      <c r="Q1854" s="11" t="s">
        <v>8323</v>
      </c>
      <c r="R1854" t="s">
        <v>8324</v>
      </c>
      <c r="S1854" s="16">
        <f t="shared" si="122"/>
        <v>42081.77143518519</v>
      </c>
      <c r="T1854" s="16">
        <f t="shared" si="123"/>
        <v>42119</v>
      </c>
    </row>
    <row r="1855" spans="1:20" ht="4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20"/>
        <v>102</v>
      </c>
      <c r="P1855">
        <f t="shared" si="121"/>
        <v>58.21</v>
      </c>
      <c r="Q1855" s="11" t="s">
        <v>8323</v>
      </c>
      <c r="R1855" t="s">
        <v>8324</v>
      </c>
      <c r="S1855" s="16">
        <f t="shared" si="122"/>
        <v>41177.060381944444</v>
      </c>
      <c r="T1855" s="16">
        <f t="shared" si="123"/>
        <v>41227.102048611108</v>
      </c>
    </row>
    <row r="1856" spans="1:20" ht="4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20"/>
        <v>102</v>
      </c>
      <c r="P1856">
        <f t="shared" si="121"/>
        <v>88.04</v>
      </c>
      <c r="Q1856" s="11" t="s">
        <v>8323</v>
      </c>
      <c r="R1856" t="s">
        <v>8324</v>
      </c>
      <c r="S1856" s="16">
        <f t="shared" si="122"/>
        <v>41388.021261574075</v>
      </c>
      <c r="T1856" s="16">
        <f t="shared" si="123"/>
        <v>41418.021261574075</v>
      </c>
    </row>
    <row r="1857" spans="1:20" ht="4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20"/>
        <v>154</v>
      </c>
      <c r="P1857">
        <f t="shared" si="121"/>
        <v>70.58</v>
      </c>
      <c r="Q1857" s="11" t="s">
        <v>8323</v>
      </c>
      <c r="R1857" t="s">
        <v>8324</v>
      </c>
      <c r="S1857" s="16">
        <f t="shared" si="122"/>
        <v>41600.538657407407</v>
      </c>
      <c r="T1857" s="16">
        <f t="shared" si="123"/>
        <v>41645.538657407407</v>
      </c>
    </row>
    <row r="1858" spans="1:20" ht="42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20"/>
        <v>101</v>
      </c>
      <c r="P1858">
        <f t="shared" si="121"/>
        <v>53.29</v>
      </c>
      <c r="Q1858" s="11" t="s">
        <v>8323</v>
      </c>
      <c r="R1858" t="s">
        <v>8324</v>
      </c>
      <c r="S1858" s="16">
        <f t="shared" si="122"/>
        <v>41817.854999999996</v>
      </c>
      <c r="T1858" s="16">
        <f t="shared" si="123"/>
        <v>41838.854999999996</v>
      </c>
    </row>
    <row r="1859" spans="1:20" ht="4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si="120"/>
        <v>100</v>
      </c>
      <c r="P1859">
        <f t="shared" si="121"/>
        <v>136.36000000000001</v>
      </c>
      <c r="Q1859" s="11" t="s">
        <v>8323</v>
      </c>
      <c r="R1859" t="s">
        <v>8324</v>
      </c>
      <c r="S1859" s="16">
        <f t="shared" si="122"/>
        <v>41864.76866898148</v>
      </c>
      <c r="T1859" s="16">
        <f t="shared" si="123"/>
        <v>41894.76866898148</v>
      </c>
    </row>
    <row r="1860" spans="1:20" ht="42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20"/>
        <v>109</v>
      </c>
      <c r="P1860">
        <f t="shared" si="121"/>
        <v>40.549999999999997</v>
      </c>
      <c r="Q1860" s="11" t="s">
        <v>8323</v>
      </c>
      <c r="R1860" t="s">
        <v>8324</v>
      </c>
      <c r="S1860" s="16">
        <f t="shared" si="122"/>
        <v>40833.200474537036</v>
      </c>
      <c r="T1860" s="16">
        <f t="shared" si="123"/>
        <v>40893.242141203707</v>
      </c>
    </row>
    <row r="1861" spans="1:20" ht="2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20"/>
        <v>132</v>
      </c>
      <c r="P1861">
        <f t="shared" si="121"/>
        <v>70.63</v>
      </c>
      <c r="Q1861" s="11" t="s">
        <v>8323</v>
      </c>
      <c r="R1861" t="s">
        <v>8324</v>
      </c>
      <c r="S1861" s="16">
        <f t="shared" si="122"/>
        <v>40778.770011574074</v>
      </c>
      <c r="T1861" s="16">
        <f t="shared" si="123"/>
        <v>40808.770011574074</v>
      </c>
    </row>
    <row r="1862" spans="1:20" ht="4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20"/>
        <v>133</v>
      </c>
      <c r="P1862">
        <f t="shared" si="121"/>
        <v>52.68</v>
      </c>
      <c r="Q1862" s="11" t="s">
        <v>8323</v>
      </c>
      <c r="R1862" t="s">
        <v>8324</v>
      </c>
      <c r="S1862" s="16">
        <f t="shared" si="122"/>
        <v>41655.709305555552</v>
      </c>
      <c r="T1862" s="16">
        <f t="shared" si="123"/>
        <v>41676.709305555552</v>
      </c>
    </row>
    <row r="1863" spans="1:20" ht="4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20"/>
        <v>0</v>
      </c>
      <c r="P1863">
        <f t="shared" si="121"/>
        <v>0</v>
      </c>
      <c r="Q1863" s="11" t="s">
        <v>8331</v>
      </c>
      <c r="R1863" t="s">
        <v>8333</v>
      </c>
      <c r="S1863" s="16">
        <f t="shared" si="122"/>
        <v>42000.300243055557</v>
      </c>
      <c r="T1863" s="16">
        <f t="shared" si="123"/>
        <v>42030.300243055557</v>
      </c>
    </row>
    <row r="1864" spans="1:20" ht="4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20"/>
        <v>8</v>
      </c>
      <c r="P1864">
        <f t="shared" si="121"/>
        <v>90.94</v>
      </c>
      <c r="Q1864" s="11" t="s">
        <v>8331</v>
      </c>
      <c r="R1864" t="s">
        <v>8333</v>
      </c>
      <c r="S1864" s="16">
        <f t="shared" si="122"/>
        <v>42755.492754629624</v>
      </c>
      <c r="T1864" s="16">
        <f t="shared" si="123"/>
        <v>42802.3125</v>
      </c>
    </row>
    <row r="1865" spans="1:20" ht="4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20"/>
        <v>0</v>
      </c>
      <c r="P1865">
        <f t="shared" si="121"/>
        <v>5</v>
      </c>
      <c r="Q1865" s="11" t="s">
        <v>8331</v>
      </c>
      <c r="R1865" t="s">
        <v>8333</v>
      </c>
      <c r="S1865" s="16">
        <f t="shared" si="122"/>
        <v>41772.797280092593</v>
      </c>
      <c r="T1865" s="16">
        <f t="shared" si="123"/>
        <v>41802.797280092593</v>
      </c>
    </row>
    <row r="1866" spans="1:20" ht="4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20"/>
        <v>43</v>
      </c>
      <c r="P1866">
        <f t="shared" si="121"/>
        <v>58.08</v>
      </c>
      <c r="Q1866" s="11" t="s">
        <v>8331</v>
      </c>
      <c r="R1866" t="s">
        <v>8333</v>
      </c>
      <c r="S1866" s="16">
        <f t="shared" si="122"/>
        <v>41733.716435185182</v>
      </c>
      <c r="T1866" s="16">
        <f t="shared" si="123"/>
        <v>41763.716435185182</v>
      </c>
    </row>
    <row r="1867" spans="1:20" ht="42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20"/>
        <v>0</v>
      </c>
      <c r="P1867">
        <f t="shared" si="121"/>
        <v>2</v>
      </c>
      <c r="Q1867" s="11" t="s">
        <v>8331</v>
      </c>
      <c r="R1867" t="s">
        <v>8333</v>
      </c>
      <c r="S1867" s="16">
        <f t="shared" si="122"/>
        <v>42645.367442129631</v>
      </c>
      <c r="T1867" s="16">
        <f t="shared" si="123"/>
        <v>42680.409108796302</v>
      </c>
    </row>
    <row r="1868" spans="1:20" ht="4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20"/>
        <v>1</v>
      </c>
      <c r="P1868">
        <f t="shared" si="121"/>
        <v>62.5</v>
      </c>
      <c r="Q1868" s="11" t="s">
        <v>8331</v>
      </c>
      <c r="R1868" t="s">
        <v>8333</v>
      </c>
      <c r="S1868" s="16">
        <f t="shared" si="122"/>
        <v>42742.246493055558</v>
      </c>
      <c r="T1868" s="16">
        <f t="shared" si="123"/>
        <v>42795.166666666672</v>
      </c>
    </row>
    <row r="1869" spans="1:20" ht="4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20"/>
        <v>0</v>
      </c>
      <c r="P1869">
        <f t="shared" si="121"/>
        <v>10</v>
      </c>
      <c r="Q1869" s="11" t="s">
        <v>8331</v>
      </c>
      <c r="R1869" t="s">
        <v>8333</v>
      </c>
      <c r="S1869" s="16">
        <f t="shared" si="122"/>
        <v>42649.924907407403</v>
      </c>
      <c r="T1869" s="16">
        <f t="shared" si="123"/>
        <v>42679.924907407403</v>
      </c>
    </row>
    <row r="1870" spans="1:20" ht="4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20"/>
        <v>5</v>
      </c>
      <c r="P1870">
        <f t="shared" si="121"/>
        <v>71.59</v>
      </c>
      <c r="Q1870" s="11" t="s">
        <v>8331</v>
      </c>
      <c r="R1870" t="s">
        <v>8333</v>
      </c>
      <c r="S1870" s="16">
        <f t="shared" si="122"/>
        <v>42328.779224537036</v>
      </c>
      <c r="T1870" s="16">
        <f t="shared" si="123"/>
        <v>42353.332638888889</v>
      </c>
    </row>
    <row r="1871" spans="1:20" ht="4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ref="O1871:O1934" si="124">ROUND(E1871/D1871*100,0)</f>
        <v>0</v>
      </c>
      <c r="P1871">
        <f t="shared" ref="P1871:P1934" si="125">IFERROR(ROUND(E1871/L1871,2),0)</f>
        <v>0</v>
      </c>
      <c r="Q1871" s="11" t="s">
        <v>8331</v>
      </c>
      <c r="R1871" t="s">
        <v>8333</v>
      </c>
      <c r="S1871" s="16">
        <f t="shared" ref="S1871:S1934" si="126">(((J1871/60)/60/24)+DATE(1970,1,1))</f>
        <v>42709.002881944441</v>
      </c>
      <c r="T1871" s="16">
        <f t="shared" ref="T1871:T1934" si="127">(((I1871/60)/60)/24)+DATE(1970,1,1)</f>
        <v>42739.002881944441</v>
      </c>
    </row>
    <row r="1872" spans="1:20" ht="4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24"/>
        <v>10</v>
      </c>
      <c r="P1872">
        <f t="shared" si="125"/>
        <v>32.82</v>
      </c>
      <c r="Q1872" s="11" t="s">
        <v>8331</v>
      </c>
      <c r="R1872" t="s">
        <v>8333</v>
      </c>
      <c r="S1872" s="16">
        <f t="shared" si="126"/>
        <v>42371.355729166666</v>
      </c>
      <c r="T1872" s="16">
        <f t="shared" si="127"/>
        <v>42400.178472222222</v>
      </c>
    </row>
    <row r="1873" spans="1:20" ht="4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24"/>
        <v>72</v>
      </c>
      <c r="P1873">
        <f t="shared" si="125"/>
        <v>49.12</v>
      </c>
      <c r="Q1873" s="11" t="s">
        <v>8331</v>
      </c>
      <c r="R1873" t="s">
        <v>8333</v>
      </c>
      <c r="S1873" s="16">
        <f t="shared" si="126"/>
        <v>41923.783576388887</v>
      </c>
      <c r="T1873" s="16">
        <f t="shared" si="127"/>
        <v>41963.825243055559</v>
      </c>
    </row>
    <row r="1874" spans="1:20" ht="4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24"/>
        <v>1</v>
      </c>
      <c r="P1874">
        <f t="shared" si="125"/>
        <v>16.309999999999999</v>
      </c>
      <c r="Q1874" s="11" t="s">
        <v>8331</v>
      </c>
      <c r="R1874" t="s">
        <v>8333</v>
      </c>
      <c r="S1874" s="16">
        <f t="shared" si="126"/>
        <v>42155.129652777774</v>
      </c>
      <c r="T1874" s="16">
        <f t="shared" si="127"/>
        <v>42185.129652777774</v>
      </c>
    </row>
    <row r="1875" spans="1:20" ht="4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24"/>
        <v>0</v>
      </c>
      <c r="P1875">
        <f t="shared" si="125"/>
        <v>18</v>
      </c>
      <c r="Q1875" s="11" t="s">
        <v>8331</v>
      </c>
      <c r="R1875" t="s">
        <v>8333</v>
      </c>
      <c r="S1875" s="16">
        <f t="shared" si="126"/>
        <v>42164.615856481483</v>
      </c>
      <c r="T1875" s="16">
        <f t="shared" si="127"/>
        <v>42193.697916666672</v>
      </c>
    </row>
    <row r="1876" spans="1:20" ht="42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24"/>
        <v>0</v>
      </c>
      <c r="P1876">
        <f t="shared" si="125"/>
        <v>13</v>
      </c>
      <c r="Q1876" s="11" t="s">
        <v>8331</v>
      </c>
      <c r="R1876" t="s">
        <v>8333</v>
      </c>
      <c r="S1876" s="16">
        <f t="shared" si="126"/>
        <v>42529.969131944439</v>
      </c>
      <c r="T1876" s="16">
        <f t="shared" si="127"/>
        <v>42549.969131944439</v>
      </c>
    </row>
    <row r="1877" spans="1:20" ht="28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24"/>
        <v>1</v>
      </c>
      <c r="P1877">
        <f t="shared" si="125"/>
        <v>17</v>
      </c>
      <c r="Q1877" s="11" t="s">
        <v>8331</v>
      </c>
      <c r="R1877" t="s">
        <v>8333</v>
      </c>
      <c r="S1877" s="16">
        <f t="shared" si="126"/>
        <v>42528.899398148147</v>
      </c>
      <c r="T1877" s="16">
        <f t="shared" si="127"/>
        <v>42588.899398148147</v>
      </c>
    </row>
    <row r="1878" spans="1:20" ht="4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24"/>
        <v>0</v>
      </c>
      <c r="P1878">
        <f t="shared" si="125"/>
        <v>0</v>
      </c>
      <c r="Q1878" s="11" t="s">
        <v>8331</v>
      </c>
      <c r="R1878" t="s">
        <v>8333</v>
      </c>
      <c r="S1878" s="16">
        <f t="shared" si="126"/>
        <v>41776.284780092588</v>
      </c>
      <c r="T1878" s="16">
        <f t="shared" si="127"/>
        <v>41806.284780092588</v>
      </c>
    </row>
    <row r="1879" spans="1:20" ht="28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24"/>
        <v>0</v>
      </c>
      <c r="P1879">
        <f t="shared" si="125"/>
        <v>0</v>
      </c>
      <c r="Q1879" s="11" t="s">
        <v>8331</v>
      </c>
      <c r="R1879" t="s">
        <v>8333</v>
      </c>
      <c r="S1879" s="16">
        <f t="shared" si="126"/>
        <v>42035.029224537036</v>
      </c>
      <c r="T1879" s="16">
        <f t="shared" si="127"/>
        <v>42064.029224537036</v>
      </c>
    </row>
    <row r="1880" spans="1:20" ht="42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24"/>
        <v>0</v>
      </c>
      <c r="P1880">
        <f t="shared" si="125"/>
        <v>0</v>
      </c>
      <c r="Q1880" s="11" t="s">
        <v>8331</v>
      </c>
      <c r="R1880" t="s">
        <v>8333</v>
      </c>
      <c r="S1880" s="16">
        <f t="shared" si="126"/>
        <v>41773.008738425924</v>
      </c>
      <c r="T1880" s="16">
        <f t="shared" si="127"/>
        <v>41803.008738425924</v>
      </c>
    </row>
    <row r="1881" spans="1:20" ht="4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24"/>
        <v>0</v>
      </c>
      <c r="P1881">
        <f t="shared" si="125"/>
        <v>3</v>
      </c>
      <c r="Q1881" s="11" t="s">
        <v>8331</v>
      </c>
      <c r="R1881" t="s">
        <v>8333</v>
      </c>
      <c r="S1881" s="16">
        <f t="shared" si="126"/>
        <v>42413.649641203709</v>
      </c>
      <c r="T1881" s="16">
        <f t="shared" si="127"/>
        <v>42443.607974537037</v>
      </c>
    </row>
    <row r="1882" spans="1:20" ht="2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24"/>
        <v>20</v>
      </c>
      <c r="P1882">
        <f t="shared" si="125"/>
        <v>41.83</v>
      </c>
      <c r="Q1882" s="11" t="s">
        <v>8331</v>
      </c>
      <c r="R1882" t="s">
        <v>8333</v>
      </c>
      <c r="S1882" s="16">
        <f t="shared" si="126"/>
        <v>42430.566898148143</v>
      </c>
      <c r="T1882" s="16">
        <f t="shared" si="127"/>
        <v>42459.525231481486</v>
      </c>
    </row>
    <row r="1883" spans="1:20" ht="4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24"/>
        <v>173</v>
      </c>
      <c r="P1883">
        <f t="shared" si="125"/>
        <v>49.34</v>
      </c>
      <c r="Q1883" s="11" t="s">
        <v>8323</v>
      </c>
      <c r="R1883" t="s">
        <v>8327</v>
      </c>
      <c r="S1883" s="16">
        <f t="shared" si="126"/>
        <v>42043.152650462958</v>
      </c>
      <c r="T1883" s="16">
        <f t="shared" si="127"/>
        <v>42073.110983796301</v>
      </c>
    </row>
    <row r="1884" spans="1:20" ht="4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24"/>
        <v>101</v>
      </c>
      <c r="P1884">
        <f t="shared" si="125"/>
        <v>41.73</v>
      </c>
      <c r="Q1884" s="11" t="s">
        <v>8323</v>
      </c>
      <c r="R1884" t="s">
        <v>8327</v>
      </c>
      <c r="S1884" s="16">
        <f t="shared" si="126"/>
        <v>41067.949212962965</v>
      </c>
      <c r="T1884" s="16">
        <f t="shared" si="127"/>
        <v>41100.991666666669</v>
      </c>
    </row>
    <row r="1885" spans="1:20" ht="4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24"/>
        <v>105</v>
      </c>
      <c r="P1885">
        <f t="shared" si="125"/>
        <v>32.72</v>
      </c>
      <c r="Q1885" s="11" t="s">
        <v>8323</v>
      </c>
      <c r="R1885" t="s">
        <v>8327</v>
      </c>
      <c r="S1885" s="16">
        <f t="shared" si="126"/>
        <v>40977.948009259257</v>
      </c>
      <c r="T1885" s="16">
        <f t="shared" si="127"/>
        <v>41007.906342592592</v>
      </c>
    </row>
    <row r="1886" spans="1:20" ht="4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24"/>
        <v>135</v>
      </c>
      <c r="P1886">
        <f t="shared" si="125"/>
        <v>51.96</v>
      </c>
      <c r="Q1886" s="11" t="s">
        <v>8323</v>
      </c>
      <c r="R1886" t="s">
        <v>8327</v>
      </c>
      <c r="S1886" s="16">
        <f t="shared" si="126"/>
        <v>41205.198321759257</v>
      </c>
      <c r="T1886" s="16">
        <f t="shared" si="127"/>
        <v>41240.5</v>
      </c>
    </row>
    <row r="1887" spans="1:20" ht="4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24"/>
        <v>116</v>
      </c>
      <c r="P1887">
        <f t="shared" si="125"/>
        <v>50.69</v>
      </c>
      <c r="Q1887" s="11" t="s">
        <v>8323</v>
      </c>
      <c r="R1887" t="s">
        <v>8327</v>
      </c>
      <c r="S1887" s="16">
        <f t="shared" si="126"/>
        <v>41099.093865740739</v>
      </c>
      <c r="T1887" s="16">
        <f t="shared" si="127"/>
        <v>41131.916666666664</v>
      </c>
    </row>
    <row r="1888" spans="1:20" ht="4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24"/>
        <v>102</v>
      </c>
      <c r="P1888">
        <f t="shared" si="125"/>
        <v>42.24</v>
      </c>
      <c r="Q1888" s="11" t="s">
        <v>8323</v>
      </c>
      <c r="R1888" t="s">
        <v>8327</v>
      </c>
      <c r="S1888" s="16">
        <f t="shared" si="126"/>
        <v>41925.906689814816</v>
      </c>
      <c r="T1888" s="16">
        <f t="shared" si="127"/>
        <v>41955.94835648148</v>
      </c>
    </row>
    <row r="1889" spans="1:20" ht="4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24"/>
        <v>111</v>
      </c>
      <c r="P1889">
        <f t="shared" si="125"/>
        <v>416.88</v>
      </c>
      <c r="Q1889" s="11" t="s">
        <v>8323</v>
      </c>
      <c r="R1889" t="s">
        <v>8327</v>
      </c>
      <c r="S1889" s="16">
        <f t="shared" si="126"/>
        <v>42323.800138888888</v>
      </c>
      <c r="T1889" s="16">
        <f t="shared" si="127"/>
        <v>42341.895833333328</v>
      </c>
    </row>
    <row r="1890" spans="1:20" ht="42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24"/>
        <v>166</v>
      </c>
      <c r="P1890">
        <f t="shared" si="125"/>
        <v>46.65</v>
      </c>
      <c r="Q1890" s="11" t="s">
        <v>8323</v>
      </c>
      <c r="R1890" t="s">
        <v>8327</v>
      </c>
      <c r="S1890" s="16">
        <f t="shared" si="126"/>
        <v>40299.239953703705</v>
      </c>
      <c r="T1890" s="16">
        <f t="shared" si="127"/>
        <v>40330.207638888889</v>
      </c>
    </row>
    <row r="1891" spans="1:20" ht="4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24"/>
        <v>107</v>
      </c>
      <c r="P1891">
        <f t="shared" si="125"/>
        <v>48.45</v>
      </c>
      <c r="Q1891" s="11" t="s">
        <v>8323</v>
      </c>
      <c r="R1891" t="s">
        <v>8327</v>
      </c>
      <c r="S1891" s="16">
        <f t="shared" si="126"/>
        <v>41299.793356481481</v>
      </c>
      <c r="T1891" s="16">
        <f t="shared" si="127"/>
        <v>41344.751689814817</v>
      </c>
    </row>
    <row r="1892" spans="1:20" ht="4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24"/>
        <v>145</v>
      </c>
      <c r="P1892">
        <f t="shared" si="125"/>
        <v>70.53</v>
      </c>
      <c r="Q1892" s="11" t="s">
        <v>8323</v>
      </c>
      <c r="R1892" t="s">
        <v>8327</v>
      </c>
      <c r="S1892" s="16">
        <f t="shared" si="126"/>
        <v>41228.786203703705</v>
      </c>
      <c r="T1892" s="16">
        <f t="shared" si="127"/>
        <v>41258.786203703705</v>
      </c>
    </row>
    <row r="1893" spans="1:20" ht="5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24"/>
        <v>106</v>
      </c>
      <c r="P1893">
        <f t="shared" si="125"/>
        <v>87.96</v>
      </c>
      <c r="Q1893" s="11" t="s">
        <v>8323</v>
      </c>
      <c r="R1893" t="s">
        <v>8327</v>
      </c>
      <c r="S1893" s="16">
        <f t="shared" si="126"/>
        <v>40335.798078703701</v>
      </c>
      <c r="T1893" s="16">
        <f t="shared" si="127"/>
        <v>40381.25</v>
      </c>
    </row>
    <row r="1894" spans="1:20" ht="4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24"/>
        <v>137</v>
      </c>
      <c r="P1894">
        <f t="shared" si="125"/>
        <v>26.27</v>
      </c>
      <c r="Q1894" s="11" t="s">
        <v>8323</v>
      </c>
      <c r="R1894" t="s">
        <v>8327</v>
      </c>
      <c r="S1894" s="16">
        <f t="shared" si="126"/>
        <v>40671.637511574074</v>
      </c>
      <c r="T1894" s="16">
        <f t="shared" si="127"/>
        <v>40701.637511574074</v>
      </c>
    </row>
    <row r="1895" spans="1:20" ht="4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24"/>
        <v>104</v>
      </c>
      <c r="P1895">
        <f t="shared" si="125"/>
        <v>57.78</v>
      </c>
      <c r="Q1895" s="11" t="s">
        <v>8323</v>
      </c>
      <c r="R1895" t="s">
        <v>8327</v>
      </c>
      <c r="S1895" s="16">
        <f t="shared" si="126"/>
        <v>40632.94195601852</v>
      </c>
      <c r="T1895" s="16">
        <f t="shared" si="127"/>
        <v>40649.165972222225</v>
      </c>
    </row>
    <row r="1896" spans="1:20" ht="2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24"/>
        <v>115</v>
      </c>
      <c r="P1896">
        <f t="shared" si="125"/>
        <v>57.25</v>
      </c>
      <c r="Q1896" s="11" t="s">
        <v>8323</v>
      </c>
      <c r="R1896" t="s">
        <v>8327</v>
      </c>
      <c r="S1896" s="16">
        <f t="shared" si="126"/>
        <v>40920.904895833337</v>
      </c>
      <c r="T1896" s="16">
        <f t="shared" si="127"/>
        <v>40951.904895833337</v>
      </c>
    </row>
    <row r="1897" spans="1:20" ht="42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24"/>
        <v>102</v>
      </c>
      <c r="P1897">
        <f t="shared" si="125"/>
        <v>196.34</v>
      </c>
      <c r="Q1897" s="11" t="s">
        <v>8323</v>
      </c>
      <c r="R1897" t="s">
        <v>8327</v>
      </c>
      <c r="S1897" s="16">
        <f t="shared" si="126"/>
        <v>42267.746782407412</v>
      </c>
      <c r="T1897" s="16">
        <f t="shared" si="127"/>
        <v>42297.746782407412</v>
      </c>
    </row>
    <row r="1898" spans="1:20" ht="4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24"/>
        <v>124</v>
      </c>
      <c r="P1898">
        <f t="shared" si="125"/>
        <v>43</v>
      </c>
      <c r="Q1898" s="11" t="s">
        <v>8323</v>
      </c>
      <c r="R1898" t="s">
        <v>8327</v>
      </c>
      <c r="S1898" s="16">
        <f t="shared" si="126"/>
        <v>40981.710243055553</v>
      </c>
      <c r="T1898" s="16">
        <f t="shared" si="127"/>
        <v>41011.710243055553</v>
      </c>
    </row>
    <row r="1899" spans="1:20" ht="4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24"/>
        <v>102</v>
      </c>
      <c r="P1899">
        <f t="shared" si="125"/>
        <v>35.549999999999997</v>
      </c>
      <c r="Q1899" s="11" t="s">
        <v>8323</v>
      </c>
      <c r="R1899" t="s">
        <v>8327</v>
      </c>
      <c r="S1899" s="16">
        <f t="shared" si="126"/>
        <v>41680.583402777782</v>
      </c>
      <c r="T1899" s="16">
        <f t="shared" si="127"/>
        <v>41702.875</v>
      </c>
    </row>
    <row r="1900" spans="1:20" ht="4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24"/>
        <v>145</v>
      </c>
      <c r="P1900">
        <f t="shared" si="125"/>
        <v>68.81</v>
      </c>
      <c r="Q1900" s="11" t="s">
        <v>8323</v>
      </c>
      <c r="R1900" t="s">
        <v>8327</v>
      </c>
      <c r="S1900" s="16">
        <f t="shared" si="126"/>
        <v>42366.192974537036</v>
      </c>
      <c r="T1900" s="16">
        <f t="shared" si="127"/>
        <v>42401.75</v>
      </c>
    </row>
    <row r="1901" spans="1:20" ht="4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24"/>
        <v>133</v>
      </c>
      <c r="P1901">
        <f t="shared" si="125"/>
        <v>28.57</v>
      </c>
      <c r="Q1901" s="11" t="s">
        <v>8323</v>
      </c>
      <c r="R1901" t="s">
        <v>8327</v>
      </c>
      <c r="S1901" s="16">
        <f t="shared" si="126"/>
        <v>42058.941736111112</v>
      </c>
      <c r="T1901" s="16">
        <f t="shared" si="127"/>
        <v>42088.90006944444</v>
      </c>
    </row>
    <row r="1902" spans="1:20" ht="42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24"/>
        <v>109</v>
      </c>
      <c r="P1902">
        <f t="shared" si="125"/>
        <v>50.63</v>
      </c>
      <c r="Q1902" s="11" t="s">
        <v>8323</v>
      </c>
      <c r="R1902" t="s">
        <v>8327</v>
      </c>
      <c r="S1902" s="16">
        <f t="shared" si="126"/>
        <v>41160.871886574074</v>
      </c>
      <c r="T1902" s="16">
        <f t="shared" si="127"/>
        <v>41188.415972222225</v>
      </c>
    </row>
    <row r="1903" spans="1:20" ht="4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24"/>
        <v>3</v>
      </c>
      <c r="P1903">
        <f t="shared" si="125"/>
        <v>106.8</v>
      </c>
      <c r="Q1903" s="11" t="s">
        <v>8317</v>
      </c>
      <c r="R1903" t="s">
        <v>8346</v>
      </c>
      <c r="S1903" s="16">
        <f t="shared" si="126"/>
        <v>42116.54315972222</v>
      </c>
      <c r="T1903" s="16">
        <f t="shared" si="127"/>
        <v>42146.541666666672</v>
      </c>
    </row>
    <row r="1904" spans="1:20" ht="4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24"/>
        <v>1</v>
      </c>
      <c r="P1904">
        <f t="shared" si="125"/>
        <v>4</v>
      </c>
      <c r="Q1904" s="11" t="s">
        <v>8317</v>
      </c>
      <c r="R1904" t="s">
        <v>8346</v>
      </c>
      <c r="S1904" s="16">
        <f t="shared" si="126"/>
        <v>42037.789895833332</v>
      </c>
      <c r="T1904" s="16">
        <f t="shared" si="127"/>
        <v>42067.789895833332</v>
      </c>
    </row>
    <row r="1905" spans="1:20" ht="4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24"/>
        <v>47</v>
      </c>
      <c r="P1905">
        <f t="shared" si="125"/>
        <v>34.1</v>
      </c>
      <c r="Q1905" s="11" t="s">
        <v>8317</v>
      </c>
      <c r="R1905" t="s">
        <v>8346</v>
      </c>
      <c r="S1905" s="16">
        <f t="shared" si="126"/>
        <v>42702.770729166667</v>
      </c>
      <c r="T1905" s="16">
        <f t="shared" si="127"/>
        <v>42762.770729166667</v>
      </c>
    </row>
    <row r="1906" spans="1:20" ht="4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24"/>
        <v>0</v>
      </c>
      <c r="P1906">
        <f t="shared" si="125"/>
        <v>25</v>
      </c>
      <c r="Q1906" s="11" t="s">
        <v>8317</v>
      </c>
      <c r="R1906" t="s">
        <v>8346</v>
      </c>
      <c r="S1906" s="16">
        <f t="shared" si="126"/>
        <v>42326.685428240744</v>
      </c>
      <c r="T1906" s="16">
        <f t="shared" si="127"/>
        <v>42371.685428240744</v>
      </c>
    </row>
    <row r="1907" spans="1:20" ht="42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24"/>
        <v>0</v>
      </c>
      <c r="P1907">
        <f t="shared" si="125"/>
        <v>10.5</v>
      </c>
      <c r="Q1907" s="11" t="s">
        <v>8317</v>
      </c>
      <c r="R1907" t="s">
        <v>8346</v>
      </c>
      <c r="S1907" s="16">
        <f t="shared" si="126"/>
        <v>41859.925856481481</v>
      </c>
      <c r="T1907" s="16">
        <f t="shared" si="127"/>
        <v>41889.925856481481</v>
      </c>
    </row>
    <row r="1908" spans="1:20" ht="4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24"/>
        <v>43</v>
      </c>
      <c r="P1908">
        <f t="shared" si="125"/>
        <v>215.96</v>
      </c>
      <c r="Q1908" s="11" t="s">
        <v>8317</v>
      </c>
      <c r="R1908" t="s">
        <v>8346</v>
      </c>
      <c r="S1908" s="16">
        <f t="shared" si="126"/>
        <v>42514.671099537038</v>
      </c>
      <c r="T1908" s="16">
        <f t="shared" si="127"/>
        <v>42544.671099537038</v>
      </c>
    </row>
    <row r="1909" spans="1:20" ht="4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24"/>
        <v>0</v>
      </c>
      <c r="P1909">
        <f t="shared" si="125"/>
        <v>21.25</v>
      </c>
      <c r="Q1909" s="11" t="s">
        <v>8317</v>
      </c>
      <c r="R1909" t="s">
        <v>8346</v>
      </c>
      <c r="S1909" s="16">
        <f t="shared" si="126"/>
        <v>41767.587094907409</v>
      </c>
      <c r="T1909" s="16">
        <f t="shared" si="127"/>
        <v>41782.587094907409</v>
      </c>
    </row>
    <row r="1910" spans="1:20" ht="4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24"/>
        <v>2</v>
      </c>
      <c r="P1910">
        <f t="shared" si="125"/>
        <v>108.25</v>
      </c>
      <c r="Q1910" s="11" t="s">
        <v>8317</v>
      </c>
      <c r="R1910" t="s">
        <v>8346</v>
      </c>
      <c r="S1910" s="16">
        <f t="shared" si="126"/>
        <v>42703.917824074073</v>
      </c>
      <c r="T1910" s="16">
        <f t="shared" si="127"/>
        <v>42733.917824074073</v>
      </c>
    </row>
    <row r="1911" spans="1:20" ht="4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24"/>
        <v>14</v>
      </c>
      <c r="P1911">
        <f t="shared" si="125"/>
        <v>129.97</v>
      </c>
      <c r="Q1911" s="11" t="s">
        <v>8317</v>
      </c>
      <c r="R1911" t="s">
        <v>8346</v>
      </c>
      <c r="S1911" s="16">
        <f t="shared" si="126"/>
        <v>41905.429155092592</v>
      </c>
      <c r="T1911" s="16">
        <f t="shared" si="127"/>
        <v>41935.429155092592</v>
      </c>
    </row>
    <row r="1912" spans="1:20" ht="4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24"/>
        <v>39</v>
      </c>
      <c r="P1912">
        <f t="shared" si="125"/>
        <v>117.49</v>
      </c>
      <c r="Q1912" s="11" t="s">
        <v>8317</v>
      </c>
      <c r="R1912" t="s">
        <v>8346</v>
      </c>
      <c r="S1912" s="16">
        <f t="shared" si="126"/>
        <v>42264.963159722218</v>
      </c>
      <c r="T1912" s="16">
        <f t="shared" si="127"/>
        <v>42308.947916666672</v>
      </c>
    </row>
    <row r="1913" spans="1:20" ht="42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24"/>
        <v>0</v>
      </c>
      <c r="P1913">
        <f t="shared" si="125"/>
        <v>10</v>
      </c>
      <c r="Q1913" s="11" t="s">
        <v>8317</v>
      </c>
      <c r="R1913" t="s">
        <v>8346</v>
      </c>
      <c r="S1913" s="16">
        <f t="shared" si="126"/>
        <v>41830.033958333333</v>
      </c>
      <c r="T1913" s="16">
        <f t="shared" si="127"/>
        <v>41860.033958333333</v>
      </c>
    </row>
    <row r="1914" spans="1:20" ht="4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24"/>
        <v>59</v>
      </c>
      <c r="P1914">
        <f t="shared" si="125"/>
        <v>70.599999999999994</v>
      </c>
      <c r="Q1914" s="11" t="s">
        <v>8317</v>
      </c>
      <c r="R1914" t="s">
        <v>8346</v>
      </c>
      <c r="S1914" s="16">
        <f t="shared" si="126"/>
        <v>42129.226388888885</v>
      </c>
      <c r="T1914" s="16">
        <f t="shared" si="127"/>
        <v>42159.226388888885</v>
      </c>
    </row>
    <row r="1915" spans="1:20" ht="2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24"/>
        <v>1</v>
      </c>
      <c r="P1915">
        <f t="shared" si="125"/>
        <v>24.5</v>
      </c>
      <c r="Q1915" s="11" t="s">
        <v>8317</v>
      </c>
      <c r="R1915" t="s">
        <v>8346</v>
      </c>
      <c r="S1915" s="16">
        <f t="shared" si="126"/>
        <v>41890.511319444442</v>
      </c>
      <c r="T1915" s="16">
        <f t="shared" si="127"/>
        <v>41920.511319444442</v>
      </c>
    </row>
    <row r="1916" spans="1:20" ht="4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24"/>
        <v>9</v>
      </c>
      <c r="P1916">
        <f t="shared" si="125"/>
        <v>30</v>
      </c>
      <c r="Q1916" s="11" t="s">
        <v>8317</v>
      </c>
      <c r="R1916" t="s">
        <v>8346</v>
      </c>
      <c r="S1916" s="16">
        <f t="shared" si="126"/>
        <v>41929.174456018518</v>
      </c>
      <c r="T1916" s="16">
        <f t="shared" si="127"/>
        <v>41944.165972222225</v>
      </c>
    </row>
    <row r="1917" spans="1:20" ht="4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24"/>
        <v>2</v>
      </c>
      <c r="P1917">
        <f t="shared" si="125"/>
        <v>2</v>
      </c>
      <c r="Q1917" s="11" t="s">
        <v>8317</v>
      </c>
      <c r="R1917" t="s">
        <v>8346</v>
      </c>
      <c r="S1917" s="16">
        <f t="shared" si="126"/>
        <v>41864.04886574074</v>
      </c>
      <c r="T1917" s="16">
        <f t="shared" si="127"/>
        <v>41884.04886574074</v>
      </c>
    </row>
    <row r="1918" spans="1:20" ht="2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24"/>
        <v>1</v>
      </c>
      <c r="P1918">
        <f t="shared" si="125"/>
        <v>17</v>
      </c>
      <c r="Q1918" s="11" t="s">
        <v>8317</v>
      </c>
      <c r="R1918" t="s">
        <v>8346</v>
      </c>
      <c r="S1918" s="16">
        <f t="shared" si="126"/>
        <v>42656.717303240745</v>
      </c>
      <c r="T1918" s="16">
        <f t="shared" si="127"/>
        <v>42681.758969907409</v>
      </c>
    </row>
    <row r="1919" spans="1:20" ht="2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24"/>
        <v>53</v>
      </c>
      <c r="P1919">
        <f t="shared" si="125"/>
        <v>2928.93</v>
      </c>
      <c r="Q1919" s="11" t="s">
        <v>8317</v>
      </c>
      <c r="R1919" t="s">
        <v>8346</v>
      </c>
      <c r="S1919" s="16">
        <f t="shared" si="126"/>
        <v>42746.270057870366</v>
      </c>
      <c r="T1919" s="16">
        <f t="shared" si="127"/>
        <v>42776.270057870366</v>
      </c>
    </row>
    <row r="1920" spans="1:20" ht="4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24"/>
        <v>1</v>
      </c>
      <c r="P1920">
        <f t="shared" si="125"/>
        <v>28.89</v>
      </c>
      <c r="Q1920" s="11" t="s">
        <v>8317</v>
      </c>
      <c r="R1920" t="s">
        <v>8346</v>
      </c>
      <c r="S1920" s="16">
        <f t="shared" si="126"/>
        <v>41828.789942129632</v>
      </c>
      <c r="T1920" s="16">
        <f t="shared" si="127"/>
        <v>41863.789942129632</v>
      </c>
    </row>
    <row r="1921" spans="1:20" ht="4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24"/>
        <v>47</v>
      </c>
      <c r="P1921">
        <f t="shared" si="125"/>
        <v>29.63</v>
      </c>
      <c r="Q1921" s="11" t="s">
        <v>8317</v>
      </c>
      <c r="R1921" t="s">
        <v>8346</v>
      </c>
      <c r="S1921" s="16">
        <f t="shared" si="126"/>
        <v>42113.875567129624</v>
      </c>
      <c r="T1921" s="16">
        <f t="shared" si="127"/>
        <v>42143.875567129624</v>
      </c>
    </row>
    <row r="1922" spans="1:20" ht="4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24"/>
        <v>43</v>
      </c>
      <c r="P1922">
        <f t="shared" si="125"/>
        <v>40.98</v>
      </c>
      <c r="Q1922" s="11" t="s">
        <v>8317</v>
      </c>
      <c r="R1922" t="s">
        <v>8346</v>
      </c>
      <c r="S1922" s="16">
        <f t="shared" si="126"/>
        <v>42270.875706018516</v>
      </c>
      <c r="T1922" s="16">
        <f t="shared" si="127"/>
        <v>42298.958333333328</v>
      </c>
    </row>
    <row r="1923" spans="1:20" ht="2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si="124"/>
        <v>137</v>
      </c>
      <c r="P1923">
        <f t="shared" si="125"/>
        <v>54</v>
      </c>
      <c r="Q1923" s="11" t="s">
        <v>8323</v>
      </c>
      <c r="R1923" t="s">
        <v>8327</v>
      </c>
      <c r="S1923" s="16">
        <f t="shared" si="126"/>
        <v>41074.221562500003</v>
      </c>
      <c r="T1923" s="16">
        <f t="shared" si="127"/>
        <v>41104.221562500003</v>
      </c>
    </row>
    <row r="1924" spans="1:20" ht="4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4"/>
        <v>116</v>
      </c>
      <c r="P1924">
        <f t="shared" si="125"/>
        <v>36.11</v>
      </c>
      <c r="Q1924" s="11" t="s">
        <v>8323</v>
      </c>
      <c r="R1924" t="s">
        <v>8327</v>
      </c>
      <c r="S1924" s="16">
        <f t="shared" si="126"/>
        <v>41590.255868055552</v>
      </c>
      <c r="T1924" s="16">
        <f t="shared" si="127"/>
        <v>41620.255868055552</v>
      </c>
    </row>
    <row r="1925" spans="1:20" ht="4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4"/>
        <v>241</v>
      </c>
      <c r="P1925">
        <f t="shared" si="125"/>
        <v>23.15</v>
      </c>
      <c r="Q1925" s="11" t="s">
        <v>8323</v>
      </c>
      <c r="R1925" t="s">
        <v>8327</v>
      </c>
      <c r="S1925" s="16">
        <f t="shared" si="126"/>
        <v>40772.848749999997</v>
      </c>
      <c r="T1925" s="16">
        <f t="shared" si="127"/>
        <v>40813.207638888889</v>
      </c>
    </row>
    <row r="1926" spans="1:20" ht="5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4"/>
        <v>114</v>
      </c>
      <c r="P1926">
        <f t="shared" si="125"/>
        <v>104</v>
      </c>
      <c r="Q1926" s="11" t="s">
        <v>8323</v>
      </c>
      <c r="R1926" t="s">
        <v>8327</v>
      </c>
      <c r="S1926" s="16">
        <f t="shared" si="126"/>
        <v>41626.761053240742</v>
      </c>
      <c r="T1926" s="16">
        <f t="shared" si="127"/>
        <v>41654.814583333333</v>
      </c>
    </row>
    <row r="1927" spans="1:20" ht="28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4"/>
        <v>110</v>
      </c>
      <c r="P1927">
        <f t="shared" si="125"/>
        <v>31.83</v>
      </c>
      <c r="Q1927" s="11" t="s">
        <v>8323</v>
      </c>
      <c r="R1927" t="s">
        <v>8327</v>
      </c>
      <c r="S1927" s="16">
        <f t="shared" si="126"/>
        <v>41535.90148148148</v>
      </c>
      <c r="T1927" s="16">
        <f t="shared" si="127"/>
        <v>41558</v>
      </c>
    </row>
    <row r="1928" spans="1:20" ht="5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4"/>
        <v>195</v>
      </c>
      <c r="P1928">
        <f t="shared" si="125"/>
        <v>27.39</v>
      </c>
      <c r="Q1928" s="11" t="s">
        <v>8323</v>
      </c>
      <c r="R1928" t="s">
        <v>8327</v>
      </c>
      <c r="S1928" s="16">
        <f t="shared" si="126"/>
        <v>40456.954351851848</v>
      </c>
      <c r="T1928" s="16">
        <f t="shared" si="127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4"/>
        <v>103</v>
      </c>
      <c r="P1929">
        <f t="shared" si="125"/>
        <v>56.36</v>
      </c>
      <c r="Q1929" s="11" t="s">
        <v>8323</v>
      </c>
      <c r="R1929" t="s">
        <v>8327</v>
      </c>
      <c r="S1929" s="16">
        <f t="shared" si="126"/>
        <v>40960.861562500002</v>
      </c>
      <c r="T1929" s="16">
        <f t="shared" si="127"/>
        <v>40976.207638888889</v>
      </c>
    </row>
    <row r="1930" spans="1:20" ht="2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4"/>
        <v>103</v>
      </c>
      <c r="P1930">
        <f t="shared" si="125"/>
        <v>77.349999999999994</v>
      </c>
      <c r="Q1930" s="11" t="s">
        <v>8323</v>
      </c>
      <c r="R1930" t="s">
        <v>8327</v>
      </c>
      <c r="S1930" s="16">
        <f t="shared" si="126"/>
        <v>41371.648078703707</v>
      </c>
      <c r="T1930" s="16">
        <f t="shared" si="127"/>
        <v>41401.648078703707</v>
      </c>
    </row>
    <row r="1931" spans="1:20" ht="4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4"/>
        <v>100</v>
      </c>
      <c r="P1931">
        <f t="shared" si="125"/>
        <v>42.8</v>
      </c>
      <c r="Q1931" s="11" t="s">
        <v>8323</v>
      </c>
      <c r="R1931" t="s">
        <v>8327</v>
      </c>
      <c r="S1931" s="16">
        <f t="shared" si="126"/>
        <v>40687.021597222221</v>
      </c>
      <c r="T1931" s="16">
        <f t="shared" si="127"/>
        <v>40729.021597222221</v>
      </c>
    </row>
    <row r="1932" spans="1:20" ht="2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4"/>
        <v>127</v>
      </c>
      <c r="P1932">
        <f t="shared" si="125"/>
        <v>48.85</v>
      </c>
      <c r="Q1932" s="11" t="s">
        <v>8323</v>
      </c>
      <c r="R1932" t="s">
        <v>8327</v>
      </c>
      <c r="S1932" s="16">
        <f t="shared" si="126"/>
        <v>41402.558819444443</v>
      </c>
      <c r="T1932" s="16">
        <f t="shared" si="127"/>
        <v>41462.558819444443</v>
      </c>
    </row>
    <row r="1933" spans="1:20" ht="28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4"/>
        <v>121</v>
      </c>
      <c r="P1933">
        <f t="shared" si="125"/>
        <v>48.24</v>
      </c>
      <c r="Q1933" s="11" t="s">
        <v>8323</v>
      </c>
      <c r="R1933" t="s">
        <v>8327</v>
      </c>
      <c r="S1933" s="16">
        <f t="shared" si="126"/>
        <v>41037.892465277779</v>
      </c>
      <c r="T1933" s="16">
        <f t="shared" si="127"/>
        <v>41051.145833333336</v>
      </c>
    </row>
    <row r="1934" spans="1:20" ht="42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4"/>
        <v>107</v>
      </c>
      <c r="P1934">
        <f t="shared" si="125"/>
        <v>70.209999999999994</v>
      </c>
      <c r="Q1934" s="11" t="s">
        <v>8323</v>
      </c>
      <c r="R1934" t="s">
        <v>8327</v>
      </c>
      <c r="S1934" s="16">
        <f t="shared" si="126"/>
        <v>40911.809872685182</v>
      </c>
      <c r="T1934" s="16">
        <f t="shared" si="127"/>
        <v>40932.809872685182</v>
      </c>
    </row>
    <row r="1935" spans="1:20" ht="4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ref="O1935:O1998" si="128">ROUND(E1935/D1935*100,0)</f>
        <v>172</v>
      </c>
      <c r="P1935">
        <f t="shared" ref="P1935:P1998" si="129">IFERROR(ROUND(E1935/L1935,2),0)</f>
        <v>94.05</v>
      </c>
      <c r="Q1935" s="11" t="s">
        <v>8323</v>
      </c>
      <c r="R1935" t="s">
        <v>8327</v>
      </c>
      <c r="S1935" s="16">
        <f t="shared" ref="S1935:S1998" si="130">(((J1935/60)/60/24)+DATE(1970,1,1))</f>
        <v>41879.130868055552</v>
      </c>
      <c r="T1935" s="16">
        <f t="shared" ref="T1935:T1998" si="131">(((I1935/60)/60)/24)+DATE(1970,1,1)</f>
        <v>41909.130868055552</v>
      </c>
    </row>
    <row r="1936" spans="1:20" ht="4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8"/>
        <v>124</v>
      </c>
      <c r="P1936">
        <f t="shared" si="129"/>
        <v>80.27</v>
      </c>
      <c r="Q1936" s="11" t="s">
        <v>8323</v>
      </c>
      <c r="R1936" t="s">
        <v>8327</v>
      </c>
      <c r="S1936" s="16">
        <f t="shared" si="130"/>
        <v>40865.867141203707</v>
      </c>
      <c r="T1936" s="16">
        <f t="shared" si="131"/>
        <v>40902.208333333336</v>
      </c>
    </row>
    <row r="1937" spans="1:20" ht="4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8"/>
        <v>108</v>
      </c>
      <c r="P1937">
        <f t="shared" si="129"/>
        <v>54.2</v>
      </c>
      <c r="Q1937" s="11" t="s">
        <v>8323</v>
      </c>
      <c r="R1937" t="s">
        <v>8327</v>
      </c>
      <c r="S1937" s="16">
        <f t="shared" si="130"/>
        <v>41773.932534722226</v>
      </c>
      <c r="T1937" s="16">
        <f t="shared" si="131"/>
        <v>41811.207638888889</v>
      </c>
    </row>
    <row r="1938" spans="1:20" ht="4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8"/>
        <v>117</v>
      </c>
      <c r="P1938">
        <f t="shared" si="129"/>
        <v>60.27</v>
      </c>
      <c r="Q1938" s="11" t="s">
        <v>8323</v>
      </c>
      <c r="R1938" t="s">
        <v>8327</v>
      </c>
      <c r="S1938" s="16">
        <f t="shared" si="130"/>
        <v>40852.889699074076</v>
      </c>
      <c r="T1938" s="16">
        <f t="shared" si="131"/>
        <v>40883.249305555553</v>
      </c>
    </row>
    <row r="1939" spans="1:20" ht="4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8"/>
        <v>187</v>
      </c>
      <c r="P1939">
        <f t="shared" si="129"/>
        <v>38.74</v>
      </c>
      <c r="Q1939" s="11" t="s">
        <v>8323</v>
      </c>
      <c r="R1939" t="s">
        <v>8327</v>
      </c>
      <c r="S1939" s="16">
        <f t="shared" si="130"/>
        <v>41059.118993055556</v>
      </c>
      <c r="T1939" s="16">
        <f t="shared" si="131"/>
        <v>41075.165972222225</v>
      </c>
    </row>
    <row r="1940" spans="1:20" ht="4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8"/>
        <v>116</v>
      </c>
      <c r="P1940">
        <f t="shared" si="129"/>
        <v>152.54</v>
      </c>
      <c r="Q1940" s="11" t="s">
        <v>8323</v>
      </c>
      <c r="R1940" t="s">
        <v>8327</v>
      </c>
      <c r="S1940" s="16">
        <f t="shared" si="130"/>
        <v>41426.259618055556</v>
      </c>
      <c r="T1940" s="16">
        <f t="shared" si="131"/>
        <v>41457.208333333336</v>
      </c>
    </row>
    <row r="1941" spans="1:20" ht="42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8"/>
        <v>111</v>
      </c>
      <c r="P1941">
        <f t="shared" si="129"/>
        <v>115.31</v>
      </c>
      <c r="Q1941" s="11" t="s">
        <v>8323</v>
      </c>
      <c r="R1941" t="s">
        <v>8327</v>
      </c>
      <c r="S1941" s="16">
        <f t="shared" si="130"/>
        <v>41313.985046296293</v>
      </c>
      <c r="T1941" s="16">
        <f t="shared" si="131"/>
        <v>41343.943379629629</v>
      </c>
    </row>
    <row r="1942" spans="1:20" ht="4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8"/>
        <v>171</v>
      </c>
      <c r="P1942">
        <f t="shared" si="129"/>
        <v>35.840000000000003</v>
      </c>
      <c r="Q1942" s="11" t="s">
        <v>8323</v>
      </c>
      <c r="R1942" t="s">
        <v>8327</v>
      </c>
      <c r="S1942" s="16">
        <f t="shared" si="130"/>
        <v>40670.507326388892</v>
      </c>
      <c r="T1942" s="16">
        <f t="shared" si="131"/>
        <v>40709.165972222225</v>
      </c>
    </row>
    <row r="1943" spans="1:20" ht="4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8"/>
        <v>126</v>
      </c>
      <c r="P1943">
        <f t="shared" si="129"/>
        <v>64.569999999999993</v>
      </c>
      <c r="Q1943" s="11" t="s">
        <v>8317</v>
      </c>
      <c r="R1943" t="s">
        <v>8347</v>
      </c>
      <c r="S1943" s="16">
        <f t="shared" si="130"/>
        <v>41744.290868055556</v>
      </c>
      <c r="T1943" s="16">
        <f t="shared" si="131"/>
        <v>41774.290868055556</v>
      </c>
    </row>
    <row r="1944" spans="1:20" ht="4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8"/>
        <v>138</v>
      </c>
      <c r="P1944">
        <f t="shared" si="129"/>
        <v>87.44</v>
      </c>
      <c r="Q1944" s="11" t="s">
        <v>8317</v>
      </c>
      <c r="R1944" t="s">
        <v>8347</v>
      </c>
      <c r="S1944" s="16">
        <f t="shared" si="130"/>
        <v>40638.828009259261</v>
      </c>
      <c r="T1944" s="16">
        <f t="shared" si="131"/>
        <v>40728.828009259261</v>
      </c>
    </row>
    <row r="1945" spans="1:20" ht="4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8"/>
        <v>1705</v>
      </c>
      <c r="P1945">
        <f t="shared" si="129"/>
        <v>68.819999999999993</v>
      </c>
      <c r="Q1945" s="11" t="s">
        <v>8317</v>
      </c>
      <c r="R1945" t="s">
        <v>8347</v>
      </c>
      <c r="S1945" s="16">
        <f t="shared" si="130"/>
        <v>42548.269861111112</v>
      </c>
      <c r="T1945" s="16">
        <f t="shared" si="131"/>
        <v>42593.269861111112</v>
      </c>
    </row>
    <row r="1946" spans="1:20" ht="4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8"/>
        <v>788</v>
      </c>
      <c r="P1946">
        <f t="shared" si="129"/>
        <v>176.2</v>
      </c>
      <c r="Q1946" s="11" t="s">
        <v>8317</v>
      </c>
      <c r="R1946" t="s">
        <v>8347</v>
      </c>
      <c r="S1946" s="16">
        <f t="shared" si="130"/>
        <v>41730.584374999999</v>
      </c>
      <c r="T1946" s="16">
        <f t="shared" si="131"/>
        <v>41760.584374999999</v>
      </c>
    </row>
    <row r="1947" spans="1:20" ht="4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8"/>
        <v>348</v>
      </c>
      <c r="P1947">
        <f t="shared" si="129"/>
        <v>511.79</v>
      </c>
      <c r="Q1947" s="11" t="s">
        <v>8317</v>
      </c>
      <c r="R1947" t="s">
        <v>8347</v>
      </c>
      <c r="S1947" s="16">
        <f t="shared" si="130"/>
        <v>42157.251828703709</v>
      </c>
      <c r="T1947" s="16">
        <f t="shared" si="131"/>
        <v>42197.251828703709</v>
      </c>
    </row>
    <row r="1948" spans="1:20" ht="4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8"/>
        <v>150</v>
      </c>
      <c r="P1948">
        <f t="shared" si="129"/>
        <v>160.44</v>
      </c>
      <c r="Q1948" s="11" t="s">
        <v>8317</v>
      </c>
      <c r="R1948" t="s">
        <v>8347</v>
      </c>
      <c r="S1948" s="16">
        <f t="shared" si="130"/>
        <v>41689.150011574071</v>
      </c>
      <c r="T1948" s="16">
        <f t="shared" si="131"/>
        <v>41749.108344907407</v>
      </c>
    </row>
    <row r="1949" spans="1:20" ht="42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8"/>
        <v>101</v>
      </c>
      <c r="P1949">
        <f t="shared" si="129"/>
        <v>35</v>
      </c>
      <c r="Q1949" s="11" t="s">
        <v>8317</v>
      </c>
      <c r="R1949" t="s">
        <v>8347</v>
      </c>
      <c r="S1949" s="16">
        <f t="shared" si="130"/>
        <v>40102.918055555558</v>
      </c>
      <c r="T1949" s="16">
        <f t="shared" si="131"/>
        <v>40140.249305555553</v>
      </c>
    </row>
    <row r="1950" spans="1:20" ht="2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8"/>
        <v>800</v>
      </c>
      <c r="P1950">
        <f t="shared" si="129"/>
        <v>188.51</v>
      </c>
      <c r="Q1950" s="11" t="s">
        <v>8317</v>
      </c>
      <c r="R1950" t="s">
        <v>8347</v>
      </c>
      <c r="S1950" s="16">
        <f t="shared" si="130"/>
        <v>42473.604270833333</v>
      </c>
      <c r="T1950" s="16">
        <f t="shared" si="131"/>
        <v>42527.709722222222</v>
      </c>
    </row>
    <row r="1951" spans="1:20" ht="4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8"/>
        <v>106</v>
      </c>
      <c r="P1951">
        <f t="shared" si="129"/>
        <v>56.2</v>
      </c>
      <c r="Q1951" s="11" t="s">
        <v>8317</v>
      </c>
      <c r="R1951" t="s">
        <v>8347</v>
      </c>
      <c r="S1951" s="16">
        <f t="shared" si="130"/>
        <v>41800.423043981478</v>
      </c>
      <c r="T1951" s="16">
        <f t="shared" si="131"/>
        <v>41830.423043981478</v>
      </c>
    </row>
    <row r="1952" spans="1:20" ht="4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8"/>
        <v>201</v>
      </c>
      <c r="P1952">
        <f t="shared" si="129"/>
        <v>51.31</v>
      </c>
      <c r="Q1952" s="11" t="s">
        <v>8317</v>
      </c>
      <c r="R1952" t="s">
        <v>8347</v>
      </c>
      <c r="S1952" s="16">
        <f t="shared" si="130"/>
        <v>40624.181400462963</v>
      </c>
      <c r="T1952" s="16">
        <f t="shared" si="131"/>
        <v>40655.181400462963</v>
      </c>
    </row>
    <row r="1953" spans="1:20" ht="4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8"/>
        <v>212</v>
      </c>
      <c r="P1953">
        <f t="shared" si="129"/>
        <v>127.36</v>
      </c>
      <c r="Q1953" s="11" t="s">
        <v>8317</v>
      </c>
      <c r="R1953" t="s">
        <v>8347</v>
      </c>
      <c r="S1953" s="16">
        <f t="shared" si="130"/>
        <v>42651.420567129629</v>
      </c>
      <c r="T1953" s="16">
        <f t="shared" si="131"/>
        <v>42681.462233796294</v>
      </c>
    </row>
    <row r="1954" spans="1:20" ht="4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8"/>
        <v>198</v>
      </c>
      <c r="P1954">
        <f t="shared" si="129"/>
        <v>101.86</v>
      </c>
      <c r="Q1954" s="11" t="s">
        <v>8317</v>
      </c>
      <c r="R1954" t="s">
        <v>8347</v>
      </c>
      <c r="S1954" s="16">
        <f t="shared" si="130"/>
        <v>41526.60665509259</v>
      </c>
      <c r="T1954" s="16">
        <f t="shared" si="131"/>
        <v>41563.60665509259</v>
      </c>
    </row>
    <row r="1955" spans="1:20" ht="4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8"/>
        <v>226</v>
      </c>
      <c r="P1955">
        <f t="shared" si="129"/>
        <v>230.56</v>
      </c>
      <c r="Q1955" s="11" t="s">
        <v>8317</v>
      </c>
      <c r="R1955" t="s">
        <v>8347</v>
      </c>
      <c r="S1955" s="16">
        <f t="shared" si="130"/>
        <v>40941.199826388889</v>
      </c>
      <c r="T1955" s="16">
        <f t="shared" si="131"/>
        <v>40970.125</v>
      </c>
    </row>
    <row r="1956" spans="1:20" ht="2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8"/>
        <v>699</v>
      </c>
      <c r="P1956">
        <f t="shared" si="129"/>
        <v>842.11</v>
      </c>
      <c r="Q1956" s="11" t="s">
        <v>8317</v>
      </c>
      <c r="R1956" t="s">
        <v>8347</v>
      </c>
      <c r="S1956" s="16">
        <f t="shared" si="130"/>
        <v>42394.580740740741</v>
      </c>
      <c r="T1956" s="16">
        <f t="shared" si="131"/>
        <v>42441.208333333328</v>
      </c>
    </row>
    <row r="1957" spans="1:20" ht="4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8"/>
        <v>399</v>
      </c>
      <c r="P1957">
        <f t="shared" si="129"/>
        <v>577.28</v>
      </c>
      <c r="Q1957" s="11" t="s">
        <v>8317</v>
      </c>
      <c r="R1957" t="s">
        <v>8347</v>
      </c>
      <c r="S1957" s="16">
        <f t="shared" si="130"/>
        <v>41020.271770833337</v>
      </c>
      <c r="T1957" s="16">
        <f t="shared" si="131"/>
        <v>41052.791666666664</v>
      </c>
    </row>
    <row r="1958" spans="1:20" ht="4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8"/>
        <v>294</v>
      </c>
      <c r="P1958">
        <f t="shared" si="129"/>
        <v>483.34</v>
      </c>
      <c r="Q1958" s="11" t="s">
        <v>8317</v>
      </c>
      <c r="R1958" t="s">
        <v>8347</v>
      </c>
      <c r="S1958" s="16">
        <f t="shared" si="130"/>
        <v>42067.923668981486</v>
      </c>
      <c r="T1958" s="16">
        <f t="shared" si="131"/>
        <v>42112.882002314815</v>
      </c>
    </row>
    <row r="1959" spans="1:20" ht="2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8"/>
        <v>168</v>
      </c>
      <c r="P1959">
        <f t="shared" si="129"/>
        <v>76.14</v>
      </c>
      <c r="Q1959" s="11" t="s">
        <v>8317</v>
      </c>
      <c r="R1959" t="s">
        <v>8347</v>
      </c>
      <c r="S1959" s="16">
        <f t="shared" si="130"/>
        <v>41179.098530092589</v>
      </c>
      <c r="T1959" s="16">
        <f t="shared" si="131"/>
        <v>41209.098530092589</v>
      </c>
    </row>
    <row r="1960" spans="1:20" ht="4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8"/>
        <v>1436</v>
      </c>
      <c r="P1960">
        <f t="shared" si="129"/>
        <v>74.11</v>
      </c>
      <c r="Q1960" s="11" t="s">
        <v>8317</v>
      </c>
      <c r="R1960" t="s">
        <v>8347</v>
      </c>
      <c r="S1960" s="16">
        <f t="shared" si="130"/>
        <v>41326.987974537034</v>
      </c>
      <c r="T1960" s="16">
        <f t="shared" si="131"/>
        <v>41356.94630787037</v>
      </c>
    </row>
    <row r="1961" spans="1:20" ht="42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8"/>
        <v>157</v>
      </c>
      <c r="P1961">
        <f t="shared" si="129"/>
        <v>36.97</v>
      </c>
      <c r="Q1961" s="11" t="s">
        <v>8317</v>
      </c>
      <c r="R1961" t="s">
        <v>8347</v>
      </c>
      <c r="S1961" s="16">
        <f t="shared" si="130"/>
        <v>41871.845601851855</v>
      </c>
      <c r="T1961" s="16">
        <f t="shared" si="131"/>
        <v>41913</v>
      </c>
    </row>
    <row r="1962" spans="1:20" ht="4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8"/>
        <v>118</v>
      </c>
      <c r="P1962">
        <f t="shared" si="129"/>
        <v>2500.9699999999998</v>
      </c>
      <c r="Q1962" s="11" t="s">
        <v>8317</v>
      </c>
      <c r="R1962" t="s">
        <v>8347</v>
      </c>
      <c r="S1962" s="16">
        <f t="shared" si="130"/>
        <v>41964.362743055557</v>
      </c>
      <c r="T1962" s="16">
        <f t="shared" si="131"/>
        <v>41994.362743055557</v>
      </c>
    </row>
    <row r="1963" spans="1:20" ht="4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8"/>
        <v>1105</v>
      </c>
      <c r="P1963">
        <f t="shared" si="129"/>
        <v>67.69</v>
      </c>
      <c r="Q1963" s="11" t="s">
        <v>8317</v>
      </c>
      <c r="R1963" t="s">
        <v>8347</v>
      </c>
      <c r="S1963" s="16">
        <f t="shared" si="130"/>
        <v>41148.194641203707</v>
      </c>
      <c r="T1963" s="16">
        <f t="shared" si="131"/>
        <v>41188.165972222225</v>
      </c>
    </row>
    <row r="1964" spans="1:20" ht="4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8"/>
        <v>193</v>
      </c>
      <c r="P1964">
        <f t="shared" si="129"/>
        <v>63.05</v>
      </c>
      <c r="Q1964" s="11" t="s">
        <v>8317</v>
      </c>
      <c r="R1964" t="s">
        <v>8347</v>
      </c>
      <c r="S1964" s="16">
        <f t="shared" si="130"/>
        <v>41742.780509259261</v>
      </c>
      <c r="T1964" s="16">
        <f t="shared" si="131"/>
        <v>41772.780509259261</v>
      </c>
    </row>
    <row r="1965" spans="1:20" ht="4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8"/>
        <v>127</v>
      </c>
      <c r="P1965">
        <f t="shared" si="129"/>
        <v>117.6</v>
      </c>
      <c r="Q1965" s="11" t="s">
        <v>8317</v>
      </c>
      <c r="R1965" t="s">
        <v>8347</v>
      </c>
      <c r="S1965" s="16">
        <f t="shared" si="130"/>
        <v>41863.429791666669</v>
      </c>
      <c r="T1965" s="16">
        <f t="shared" si="131"/>
        <v>41898.429791666669</v>
      </c>
    </row>
    <row r="1966" spans="1:20" ht="4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8"/>
        <v>260</v>
      </c>
      <c r="P1966">
        <f t="shared" si="129"/>
        <v>180.75</v>
      </c>
      <c r="Q1966" s="11" t="s">
        <v>8317</v>
      </c>
      <c r="R1966" t="s">
        <v>8347</v>
      </c>
      <c r="S1966" s="16">
        <f t="shared" si="130"/>
        <v>42452.272824074069</v>
      </c>
      <c r="T1966" s="16">
        <f t="shared" si="131"/>
        <v>42482.272824074069</v>
      </c>
    </row>
    <row r="1967" spans="1:20" ht="4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8"/>
        <v>262</v>
      </c>
      <c r="P1967">
        <f t="shared" si="129"/>
        <v>127.32</v>
      </c>
      <c r="Q1967" s="11" t="s">
        <v>8317</v>
      </c>
      <c r="R1967" t="s">
        <v>8347</v>
      </c>
      <c r="S1967" s="16">
        <f t="shared" si="130"/>
        <v>40898.089236111111</v>
      </c>
      <c r="T1967" s="16">
        <f t="shared" si="131"/>
        <v>40920.041666666664</v>
      </c>
    </row>
    <row r="1968" spans="1:20" ht="4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8"/>
        <v>207</v>
      </c>
      <c r="P1968">
        <f t="shared" si="129"/>
        <v>136.63999999999999</v>
      </c>
      <c r="Q1968" s="11" t="s">
        <v>8317</v>
      </c>
      <c r="R1968" t="s">
        <v>8347</v>
      </c>
      <c r="S1968" s="16">
        <f t="shared" si="130"/>
        <v>41835.540486111109</v>
      </c>
      <c r="T1968" s="16">
        <f t="shared" si="131"/>
        <v>41865.540486111109</v>
      </c>
    </row>
    <row r="1969" spans="1:20" ht="4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8"/>
        <v>370</v>
      </c>
      <c r="P1969">
        <f t="shared" si="129"/>
        <v>182.78</v>
      </c>
      <c r="Q1969" s="11" t="s">
        <v>8317</v>
      </c>
      <c r="R1969" t="s">
        <v>8347</v>
      </c>
      <c r="S1969" s="16">
        <f t="shared" si="130"/>
        <v>41730.663530092592</v>
      </c>
      <c r="T1969" s="16">
        <f t="shared" si="131"/>
        <v>41760.663530092592</v>
      </c>
    </row>
    <row r="1970" spans="1:20" ht="2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8"/>
        <v>285</v>
      </c>
      <c r="P1970">
        <f t="shared" si="129"/>
        <v>279.38</v>
      </c>
      <c r="Q1970" s="11" t="s">
        <v>8317</v>
      </c>
      <c r="R1970" t="s">
        <v>8347</v>
      </c>
      <c r="S1970" s="16">
        <f t="shared" si="130"/>
        <v>42676.586979166663</v>
      </c>
      <c r="T1970" s="16">
        <f t="shared" si="131"/>
        <v>42707.628645833334</v>
      </c>
    </row>
    <row r="1971" spans="1:20" ht="4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8"/>
        <v>579</v>
      </c>
      <c r="P1971">
        <f t="shared" si="129"/>
        <v>61.38</v>
      </c>
      <c r="Q1971" s="11" t="s">
        <v>8317</v>
      </c>
      <c r="R1971" t="s">
        <v>8347</v>
      </c>
      <c r="S1971" s="16">
        <f t="shared" si="130"/>
        <v>42557.792453703703</v>
      </c>
      <c r="T1971" s="16">
        <f t="shared" si="131"/>
        <v>42587.792453703703</v>
      </c>
    </row>
    <row r="1972" spans="1:20" ht="4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8"/>
        <v>1132</v>
      </c>
      <c r="P1972">
        <f t="shared" si="129"/>
        <v>80.73</v>
      </c>
      <c r="Q1972" s="11" t="s">
        <v>8317</v>
      </c>
      <c r="R1972" t="s">
        <v>8347</v>
      </c>
      <c r="S1972" s="16">
        <f t="shared" si="130"/>
        <v>41324.193298611113</v>
      </c>
      <c r="T1972" s="16">
        <f t="shared" si="131"/>
        <v>41384.151631944449</v>
      </c>
    </row>
    <row r="1973" spans="1:20" ht="4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8"/>
        <v>263</v>
      </c>
      <c r="P1973">
        <f t="shared" si="129"/>
        <v>272.36</v>
      </c>
      <c r="Q1973" s="11" t="s">
        <v>8317</v>
      </c>
      <c r="R1973" t="s">
        <v>8347</v>
      </c>
      <c r="S1973" s="16">
        <f t="shared" si="130"/>
        <v>41561.500706018516</v>
      </c>
      <c r="T1973" s="16">
        <f t="shared" si="131"/>
        <v>41593.166666666664</v>
      </c>
    </row>
    <row r="1974" spans="1:20" ht="4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8"/>
        <v>674</v>
      </c>
      <c r="P1974">
        <f t="shared" si="129"/>
        <v>70.849999999999994</v>
      </c>
      <c r="Q1974" s="11" t="s">
        <v>8317</v>
      </c>
      <c r="R1974" t="s">
        <v>8347</v>
      </c>
      <c r="S1974" s="16">
        <f t="shared" si="130"/>
        <v>41201.012083333335</v>
      </c>
      <c r="T1974" s="16">
        <f t="shared" si="131"/>
        <v>41231.053749999999</v>
      </c>
    </row>
    <row r="1975" spans="1:20" ht="4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8"/>
        <v>257</v>
      </c>
      <c r="P1975">
        <f t="shared" si="129"/>
        <v>247.94</v>
      </c>
      <c r="Q1975" s="11" t="s">
        <v>8317</v>
      </c>
      <c r="R1975" t="s">
        <v>8347</v>
      </c>
      <c r="S1975" s="16">
        <f t="shared" si="130"/>
        <v>42549.722962962958</v>
      </c>
      <c r="T1975" s="16">
        <f t="shared" si="131"/>
        <v>42588.291666666672</v>
      </c>
    </row>
    <row r="1976" spans="1:20" ht="4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8"/>
        <v>375</v>
      </c>
      <c r="P1976">
        <f t="shared" si="129"/>
        <v>186.81</v>
      </c>
      <c r="Q1976" s="11" t="s">
        <v>8317</v>
      </c>
      <c r="R1976" t="s">
        <v>8347</v>
      </c>
      <c r="S1976" s="16">
        <f t="shared" si="130"/>
        <v>41445.334131944444</v>
      </c>
      <c r="T1976" s="16">
        <f t="shared" si="131"/>
        <v>41505.334131944444</v>
      </c>
    </row>
    <row r="1977" spans="1:20" ht="2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8"/>
        <v>209</v>
      </c>
      <c r="P1977">
        <f t="shared" si="129"/>
        <v>131.99</v>
      </c>
      <c r="Q1977" s="11" t="s">
        <v>8317</v>
      </c>
      <c r="R1977" t="s">
        <v>8347</v>
      </c>
      <c r="S1977" s="16">
        <f t="shared" si="130"/>
        <v>41313.755219907405</v>
      </c>
      <c r="T1977" s="16">
        <f t="shared" si="131"/>
        <v>41343.755219907405</v>
      </c>
    </row>
    <row r="1978" spans="1:20" ht="2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8"/>
        <v>347</v>
      </c>
      <c r="P1978">
        <f t="shared" si="129"/>
        <v>29.31</v>
      </c>
      <c r="Q1978" s="11" t="s">
        <v>8317</v>
      </c>
      <c r="R1978" t="s">
        <v>8347</v>
      </c>
      <c r="S1978" s="16">
        <f t="shared" si="130"/>
        <v>41438.899594907409</v>
      </c>
      <c r="T1978" s="16">
        <f t="shared" si="131"/>
        <v>41468.899594907409</v>
      </c>
    </row>
    <row r="1979" spans="1:20" ht="4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8"/>
        <v>402</v>
      </c>
      <c r="P1979">
        <f t="shared" si="129"/>
        <v>245.02</v>
      </c>
      <c r="Q1979" s="11" t="s">
        <v>8317</v>
      </c>
      <c r="R1979" t="s">
        <v>8347</v>
      </c>
      <c r="S1979" s="16">
        <f t="shared" si="130"/>
        <v>42311.216898148152</v>
      </c>
      <c r="T1979" s="16">
        <f t="shared" si="131"/>
        <v>42357.332638888889</v>
      </c>
    </row>
    <row r="1980" spans="1:20" ht="4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8"/>
        <v>1027</v>
      </c>
      <c r="P1980">
        <f t="shared" si="129"/>
        <v>1323.25</v>
      </c>
      <c r="Q1980" s="11" t="s">
        <v>8317</v>
      </c>
      <c r="R1980" t="s">
        <v>8347</v>
      </c>
      <c r="S1980" s="16">
        <f t="shared" si="130"/>
        <v>41039.225601851853</v>
      </c>
      <c r="T1980" s="16">
        <f t="shared" si="131"/>
        <v>41072.291666666664</v>
      </c>
    </row>
    <row r="1981" spans="1:20" ht="4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8"/>
        <v>115</v>
      </c>
      <c r="P1981">
        <f t="shared" si="129"/>
        <v>282.66000000000003</v>
      </c>
      <c r="Q1981" s="11" t="s">
        <v>8317</v>
      </c>
      <c r="R1981" t="s">
        <v>8347</v>
      </c>
      <c r="S1981" s="16">
        <f t="shared" si="130"/>
        <v>42290.460023148145</v>
      </c>
      <c r="T1981" s="16">
        <f t="shared" si="131"/>
        <v>42327.207638888889</v>
      </c>
    </row>
    <row r="1982" spans="1:20" ht="2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8"/>
        <v>355</v>
      </c>
      <c r="P1982">
        <f t="shared" si="129"/>
        <v>91.21</v>
      </c>
      <c r="Q1982" s="11" t="s">
        <v>8317</v>
      </c>
      <c r="R1982" t="s">
        <v>8347</v>
      </c>
      <c r="S1982" s="16">
        <f t="shared" si="130"/>
        <v>42423.542384259257</v>
      </c>
      <c r="T1982" s="16">
        <f t="shared" si="131"/>
        <v>42463.500717592593</v>
      </c>
    </row>
    <row r="1983" spans="1:20" ht="4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8"/>
        <v>5</v>
      </c>
      <c r="P1983">
        <f t="shared" si="129"/>
        <v>31.75</v>
      </c>
      <c r="Q1983" s="11" t="s">
        <v>8336</v>
      </c>
      <c r="R1983" t="s">
        <v>8348</v>
      </c>
      <c r="S1983" s="16">
        <f t="shared" si="130"/>
        <v>41799.725289351853</v>
      </c>
      <c r="T1983" s="16">
        <f t="shared" si="131"/>
        <v>41829.725289351853</v>
      </c>
    </row>
    <row r="1984" spans="1:20" ht="4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8"/>
        <v>0</v>
      </c>
      <c r="P1984">
        <f t="shared" si="129"/>
        <v>0</v>
      </c>
      <c r="Q1984" s="11" t="s">
        <v>8336</v>
      </c>
      <c r="R1984" t="s">
        <v>8348</v>
      </c>
      <c r="S1984" s="16">
        <f t="shared" si="130"/>
        <v>42678.586655092593</v>
      </c>
      <c r="T1984" s="16">
        <f t="shared" si="131"/>
        <v>42708.628321759257</v>
      </c>
    </row>
    <row r="1985" spans="1:20" ht="4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8"/>
        <v>4</v>
      </c>
      <c r="P1985">
        <f t="shared" si="129"/>
        <v>88.69</v>
      </c>
      <c r="Q1985" s="11" t="s">
        <v>8336</v>
      </c>
      <c r="R1985" t="s">
        <v>8348</v>
      </c>
      <c r="S1985" s="16">
        <f t="shared" si="130"/>
        <v>42593.011782407411</v>
      </c>
      <c r="T1985" s="16">
        <f t="shared" si="131"/>
        <v>42615.291666666672</v>
      </c>
    </row>
    <row r="1986" spans="1:20" ht="5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8"/>
        <v>21</v>
      </c>
      <c r="P1986">
        <f t="shared" si="129"/>
        <v>453.14</v>
      </c>
      <c r="Q1986" s="11" t="s">
        <v>8336</v>
      </c>
      <c r="R1986" t="s">
        <v>8348</v>
      </c>
      <c r="S1986" s="16">
        <f t="shared" si="130"/>
        <v>41913.790289351848</v>
      </c>
      <c r="T1986" s="16">
        <f t="shared" si="131"/>
        <v>41973.831956018519</v>
      </c>
    </row>
    <row r="1987" spans="1:20" ht="4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si="128"/>
        <v>3</v>
      </c>
      <c r="P1987">
        <f t="shared" si="129"/>
        <v>12.75</v>
      </c>
      <c r="Q1987" s="11" t="s">
        <v>8336</v>
      </c>
      <c r="R1987" t="s">
        <v>8348</v>
      </c>
      <c r="S1987" s="16">
        <f t="shared" si="130"/>
        <v>42555.698738425926</v>
      </c>
      <c r="T1987" s="16">
        <f t="shared" si="131"/>
        <v>42584.958333333328</v>
      </c>
    </row>
    <row r="1988" spans="1:20" ht="4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8"/>
        <v>0</v>
      </c>
      <c r="P1988">
        <f t="shared" si="129"/>
        <v>1</v>
      </c>
      <c r="Q1988" s="11" t="s">
        <v>8336</v>
      </c>
      <c r="R1988" t="s">
        <v>8348</v>
      </c>
      <c r="S1988" s="16">
        <f t="shared" si="130"/>
        <v>42413.433831018512</v>
      </c>
      <c r="T1988" s="16">
        <f t="shared" si="131"/>
        <v>42443.392164351855</v>
      </c>
    </row>
    <row r="1989" spans="1:20" ht="2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8"/>
        <v>42</v>
      </c>
      <c r="P1989">
        <f t="shared" si="129"/>
        <v>83.43</v>
      </c>
      <c r="Q1989" s="11" t="s">
        <v>8336</v>
      </c>
      <c r="R1989" t="s">
        <v>8348</v>
      </c>
      <c r="S1989" s="16">
        <f t="shared" si="130"/>
        <v>42034.639768518522</v>
      </c>
      <c r="T1989" s="16">
        <f t="shared" si="13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8"/>
        <v>0</v>
      </c>
      <c r="P1990">
        <f t="shared" si="129"/>
        <v>25</v>
      </c>
      <c r="Q1990" s="11" t="s">
        <v>8336</v>
      </c>
      <c r="R1990" t="s">
        <v>8348</v>
      </c>
      <c r="S1990" s="16">
        <f t="shared" si="130"/>
        <v>42206.763217592597</v>
      </c>
      <c r="T1990" s="16">
        <f t="shared" si="131"/>
        <v>42236.763217592597</v>
      </c>
    </row>
    <row r="1991" spans="1:20" ht="4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8"/>
        <v>1</v>
      </c>
      <c r="P1991">
        <f t="shared" si="129"/>
        <v>50</v>
      </c>
      <c r="Q1991" s="11" t="s">
        <v>8336</v>
      </c>
      <c r="R1991" t="s">
        <v>8348</v>
      </c>
      <c r="S1991" s="16">
        <f t="shared" si="130"/>
        <v>42685.680648148147</v>
      </c>
      <c r="T1991" s="16">
        <f t="shared" si="131"/>
        <v>42715.680648148147</v>
      </c>
    </row>
    <row r="1992" spans="1:20" ht="4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8"/>
        <v>17</v>
      </c>
      <c r="P1992">
        <f t="shared" si="129"/>
        <v>101.8</v>
      </c>
      <c r="Q1992" s="11" t="s">
        <v>8336</v>
      </c>
      <c r="R1992" t="s">
        <v>8348</v>
      </c>
      <c r="S1992" s="16">
        <f t="shared" si="130"/>
        <v>42398.195972222224</v>
      </c>
      <c r="T1992" s="16">
        <f t="shared" si="131"/>
        <v>42413.195972222224</v>
      </c>
    </row>
    <row r="1993" spans="1:20" ht="2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8"/>
        <v>7</v>
      </c>
      <c r="P1993">
        <f t="shared" si="129"/>
        <v>46.67</v>
      </c>
      <c r="Q1993" s="11" t="s">
        <v>8336</v>
      </c>
      <c r="R1993" t="s">
        <v>8348</v>
      </c>
      <c r="S1993" s="16">
        <f t="shared" si="130"/>
        <v>42167.89335648148</v>
      </c>
      <c r="T1993" s="16">
        <f t="shared" si="131"/>
        <v>42188.89335648148</v>
      </c>
    </row>
    <row r="1994" spans="1:20" ht="2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8"/>
        <v>0</v>
      </c>
      <c r="P1994">
        <f t="shared" si="129"/>
        <v>1</v>
      </c>
      <c r="Q1994" s="11" t="s">
        <v>8336</v>
      </c>
      <c r="R1994" t="s">
        <v>8348</v>
      </c>
      <c r="S1994" s="16">
        <f t="shared" si="130"/>
        <v>42023.143414351856</v>
      </c>
      <c r="T1994" s="16">
        <f t="shared" si="131"/>
        <v>42053.143414351856</v>
      </c>
    </row>
    <row r="1995" spans="1:20" ht="4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8"/>
        <v>0</v>
      </c>
      <c r="P1995">
        <f t="shared" si="129"/>
        <v>0</v>
      </c>
      <c r="Q1995" s="11" t="s">
        <v>8336</v>
      </c>
      <c r="R1995" t="s">
        <v>8348</v>
      </c>
      <c r="S1995" s="16">
        <f t="shared" si="130"/>
        <v>42329.58839120371</v>
      </c>
      <c r="T1995" s="16">
        <f t="shared" si="131"/>
        <v>42359.58839120371</v>
      </c>
    </row>
    <row r="1996" spans="1:20" ht="42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8"/>
        <v>0</v>
      </c>
      <c r="P1996">
        <f t="shared" si="129"/>
        <v>0</v>
      </c>
      <c r="Q1996" s="11" t="s">
        <v>8336</v>
      </c>
      <c r="R1996" t="s">
        <v>8348</v>
      </c>
      <c r="S1996" s="16">
        <f t="shared" si="130"/>
        <v>42651.006273148145</v>
      </c>
      <c r="T1996" s="16">
        <f t="shared" si="131"/>
        <v>42711.047939814816</v>
      </c>
    </row>
    <row r="1997" spans="1:20" ht="4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8"/>
        <v>8</v>
      </c>
      <c r="P1997">
        <f t="shared" si="129"/>
        <v>26</v>
      </c>
      <c r="Q1997" s="11" t="s">
        <v>8336</v>
      </c>
      <c r="R1997" t="s">
        <v>8348</v>
      </c>
      <c r="S1997" s="16">
        <f t="shared" si="130"/>
        <v>42181.902037037042</v>
      </c>
      <c r="T1997" s="16">
        <f t="shared" si="131"/>
        <v>42201.902037037042</v>
      </c>
    </row>
    <row r="1998" spans="1:20" ht="42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8"/>
        <v>0</v>
      </c>
      <c r="P1998">
        <f t="shared" si="129"/>
        <v>0</v>
      </c>
      <c r="Q1998" s="11" t="s">
        <v>8336</v>
      </c>
      <c r="R1998" t="s">
        <v>8348</v>
      </c>
      <c r="S1998" s="16">
        <f t="shared" si="130"/>
        <v>41800.819571759261</v>
      </c>
      <c r="T1998" s="16">
        <f t="shared" si="131"/>
        <v>41830.819571759261</v>
      </c>
    </row>
    <row r="1999" spans="1:20" ht="4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ref="O1999:O2062" si="132">ROUND(E1999/D1999*100,0)</f>
        <v>0</v>
      </c>
      <c r="P1999">
        <f t="shared" ref="P1999:P2062" si="133">IFERROR(ROUND(E1999/L1999,2),0)</f>
        <v>0</v>
      </c>
      <c r="Q1999" s="11" t="s">
        <v>8336</v>
      </c>
      <c r="R1999" t="s">
        <v>8348</v>
      </c>
      <c r="S1999" s="16">
        <f t="shared" ref="S1999:S2062" si="134">(((J1999/60)/60/24)+DATE(1970,1,1))</f>
        <v>41847.930694444447</v>
      </c>
      <c r="T1999" s="16">
        <f t="shared" ref="T1999:T2062" si="135">(((I1999/60)/60)/24)+DATE(1970,1,1)</f>
        <v>41877.930694444447</v>
      </c>
    </row>
    <row r="2000" spans="1:20" ht="4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32"/>
        <v>26</v>
      </c>
      <c r="P2000">
        <f t="shared" si="133"/>
        <v>218.33</v>
      </c>
      <c r="Q2000" s="11" t="s">
        <v>8336</v>
      </c>
      <c r="R2000" t="s">
        <v>8348</v>
      </c>
      <c r="S2000" s="16">
        <f t="shared" si="134"/>
        <v>41807.118495370371</v>
      </c>
      <c r="T2000" s="16">
        <f t="shared" si="135"/>
        <v>41852.118495370371</v>
      </c>
    </row>
    <row r="2001" spans="1:20" ht="4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32"/>
        <v>1</v>
      </c>
      <c r="P2001">
        <f t="shared" si="133"/>
        <v>33.71</v>
      </c>
      <c r="Q2001" s="11" t="s">
        <v>8336</v>
      </c>
      <c r="R2001" t="s">
        <v>8348</v>
      </c>
      <c r="S2001" s="16">
        <f t="shared" si="134"/>
        <v>41926.482731481483</v>
      </c>
      <c r="T2001" s="16">
        <f t="shared" si="135"/>
        <v>41956.524398148147</v>
      </c>
    </row>
    <row r="2002" spans="1:20" ht="4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32"/>
        <v>13</v>
      </c>
      <c r="P2002">
        <f t="shared" si="133"/>
        <v>25</v>
      </c>
      <c r="Q2002" s="11" t="s">
        <v>8336</v>
      </c>
      <c r="R2002" t="s">
        <v>8348</v>
      </c>
      <c r="S2002" s="16">
        <f t="shared" si="134"/>
        <v>42345.951539351852</v>
      </c>
      <c r="T2002" s="16">
        <f t="shared" si="135"/>
        <v>42375.951539351852</v>
      </c>
    </row>
    <row r="2003" spans="1:20" ht="28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32"/>
        <v>382</v>
      </c>
      <c r="P2003">
        <f t="shared" si="133"/>
        <v>128.38999999999999</v>
      </c>
      <c r="Q2003" s="11" t="s">
        <v>8317</v>
      </c>
      <c r="R2003" t="s">
        <v>8347</v>
      </c>
      <c r="S2003" s="16">
        <f t="shared" si="134"/>
        <v>42136.209675925929</v>
      </c>
      <c r="T2003" s="16">
        <f t="shared" si="135"/>
        <v>42167.833333333328</v>
      </c>
    </row>
    <row r="2004" spans="1:20" ht="4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32"/>
        <v>217</v>
      </c>
      <c r="P2004">
        <f t="shared" si="133"/>
        <v>78.83</v>
      </c>
      <c r="Q2004" s="11" t="s">
        <v>8317</v>
      </c>
      <c r="R2004" t="s">
        <v>8347</v>
      </c>
      <c r="S2004" s="16">
        <f t="shared" si="134"/>
        <v>42728.71230324074</v>
      </c>
      <c r="T2004" s="16">
        <f t="shared" si="135"/>
        <v>42758.71230324074</v>
      </c>
    </row>
    <row r="2005" spans="1:20" ht="5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32"/>
        <v>312</v>
      </c>
      <c r="P2005">
        <f t="shared" si="133"/>
        <v>91.76</v>
      </c>
      <c r="Q2005" s="11" t="s">
        <v>8317</v>
      </c>
      <c r="R2005" t="s">
        <v>8347</v>
      </c>
      <c r="S2005" s="16">
        <f t="shared" si="134"/>
        <v>40347.125601851854</v>
      </c>
      <c r="T2005" s="16">
        <f t="shared" si="135"/>
        <v>40361.958333333336</v>
      </c>
    </row>
    <row r="2006" spans="1:20" ht="4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32"/>
        <v>234</v>
      </c>
      <c r="P2006">
        <f t="shared" si="133"/>
        <v>331.1</v>
      </c>
      <c r="Q2006" s="11" t="s">
        <v>8317</v>
      </c>
      <c r="R2006" t="s">
        <v>8347</v>
      </c>
      <c r="S2006" s="16">
        <f t="shared" si="134"/>
        <v>41800.604895833334</v>
      </c>
      <c r="T2006" s="16">
        <f t="shared" si="135"/>
        <v>41830.604895833334</v>
      </c>
    </row>
    <row r="2007" spans="1:20" ht="4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32"/>
        <v>124</v>
      </c>
      <c r="P2007">
        <f t="shared" si="133"/>
        <v>194.26</v>
      </c>
      <c r="Q2007" s="11" t="s">
        <v>8317</v>
      </c>
      <c r="R2007" t="s">
        <v>8347</v>
      </c>
      <c r="S2007" s="16">
        <f t="shared" si="134"/>
        <v>41535.812708333331</v>
      </c>
      <c r="T2007" s="16">
        <f t="shared" si="135"/>
        <v>41563.165972222225</v>
      </c>
    </row>
    <row r="2008" spans="1:20" ht="5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32"/>
        <v>248</v>
      </c>
      <c r="P2008">
        <f t="shared" si="133"/>
        <v>408.98</v>
      </c>
      <c r="Q2008" s="11" t="s">
        <v>8317</v>
      </c>
      <c r="R2008" t="s">
        <v>8347</v>
      </c>
      <c r="S2008" s="16">
        <f t="shared" si="134"/>
        <v>41941.500520833331</v>
      </c>
      <c r="T2008" s="16">
        <f t="shared" si="135"/>
        <v>41976.542187500003</v>
      </c>
    </row>
    <row r="2009" spans="1:20" ht="5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32"/>
        <v>116</v>
      </c>
      <c r="P2009">
        <f t="shared" si="133"/>
        <v>84.46</v>
      </c>
      <c r="Q2009" s="11" t="s">
        <v>8317</v>
      </c>
      <c r="R2009" t="s">
        <v>8347</v>
      </c>
      <c r="S2009" s="16">
        <f t="shared" si="134"/>
        <v>40347.837800925925</v>
      </c>
      <c r="T2009" s="16">
        <f t="shared" si="135"/>
        <v>40414.166666666664</v>
      </c>
    </row>
    <row r="2010" spans="1:20" ht="4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32"/>
        <v>117</v>
      </c>
      <c r="P2010">
        <f t="shared" si="133"/>
        <v>44.85</v>
      </c>
      <c r="Q2010" s="11" t="s">
        <v>8317</v>
      </c>
      <c r="R2010" t="s">
        <v>8347</v>
      </c>
      <c r="S2010" s="16">
        <f t="shared" si="134"/>
        <v>40761.604421296295</v>
      </c>
      <c r="T2010" s="16">
        <f t="shared" si="135"/>
        <v>40805.604421296295</v>
      </c>
    </row>
    <row r="2011" spans="1:20" ht="4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32"/>
        <v>305</v>
      </c>
      <c r="P2011">
        <f t="shared" si="133"/>
        <v>383.36</v>
      </c>
      <c r="Q2011" s="11" t="s">
        <v>8317</v>
      </c>
      <c r="R2011" t="s">
        <v>8347</v>
      </c>
      <c r="S2011" s="16">
        <f t="shared" si="134"/>
        <v>42661.323414351849</v>
      </c>
      <c r="T2011" s="16">
        <f t="shared" si="135"/>
        <v>42697.365081018521</v>
      </c>
    </row>
    <row r="2012" spans="1:20" ht="2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32"/>
        <v>320</v>
      </c>
      <c r="P2012">
        <f t="shared" si="133"/>
        <v>55.28</v>
      </c>
      <c r="Q2012" s="11" t="s">
        <v>8317</v>
      </c>
      <c r="R2012" t="s">
        <v>8347</v>
      </c>
      <c r="S2012" s="16">
        <f t="shared" si="134"/>
        <v>42570.996423611112</v>
      </c>
      <c r="T2012" s="16">
        <f t="shared" si="135"/>
        <v>42600.996423611112</v>
      </c>
    </row>
    <row r="2013" spans="1:20" ht="4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32"/>
        <v>820</v>
      </c>
      <c r="P2013">
        <f t="shared" si="133"/>
        <v>422.02</v>
      </c>
      <c r="Q2013" s="11" t="s">
        <v>8317</v>
      </c>
      <c r="R2013" t="s">
        <v>8347</v>
      </c>
      <c r="S2013" s="16">
        <f t="shared" si="134"/>
        <v>42347.358483796299</v>
      </c>
      <c r="T2013" s="16">
        <f t="shared" si="135"/>
        <v>42380.958333333328</v>
      </c>
    </row>
    <row r="2014" spans="1:20" ht="4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32"/>
        <v>235</v>
      </c>
      <c r="P2014">
        <f t="shared" si="133"/>
        <v>64.180000000000007</v>
      </c>
      <c r="Q2014" s="11" t="s">
        <v>8317</v>
      </c>
      <c r="R2014" t="s">
        <v>8347</v>
      </c>
      <c r="S2014" s="16">
        <f t="shared" si="134"/>
        <v>42010.822233796294</v>
      </c>
      <c r="T2014" s="16">
        <f t="shared" si="135"/>
        <v>42040.822233796294</v>
      </c>
    </row>
    <row r="2015" spans="1:20" ht="4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32"/>
        <v>495</v>
      </c>
      <c r="P2015">
        <f t="shared" si="133"/>
        <v>173.58</v>
      </c>
      <c r="Q2015" s="11" t="s">
        <v>8317</v>
      </c>
      <c r="R2015" t="s">
        <v>8347</v>
      </c>
      <c r="S2015" s="16">
        <f t="shared" si="134"/>
        <v>42499.960810185185</v>
      </c>
      <c r="T2015" s="16">
        <f t="shared" si="135"/>
        <v>42559.960810185185</v>
      </c>
    </row>
    <row r="2016" spans="1:20" ht="4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32"/>
        <v>7814</v>
      </c>
      <c r="P2016">
        <f t="shared" si="133"/>
        <v>88.6</v>
      </c>
      <c r="Q2016" s="11" t="s">
        <v>8317</v>
      </c>
      <c r="R2016" t="s">
        <v>8347</v>
      </c>
      <c r="S2016" s="16">
        <f t="shared" si="134"/>
        <v>41324.214571759258</v>
      </c>
      <c r="T2016" s="16">
        <f t="shared" si="135"/>
        <v>41358.172905092593</v>
      </c>
    </row>
    <row r="2017" spans="1:20" ht="4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32"/>
        <v>113</v>
      </c>
      <c r="P2017">
        <f t="shared" si="133"/>
        <v>50.22</v>
      </c>
      <c r="Q2017" s="11" t="s">
        <v>8317</v>
      </c>
      <c r="R2017" t="s">
        <v>8347</v>
      </c>
      <c r="S2017" s="16">
        <f t="shared" si="134"/>
        <v>40765.876886574071</v>
      </c>
      <c r="T2017" s="16">
        <f t="shared" si="135"/>
        <v>40795.876886574071</v>
      </c>
    </row>
    <row r="2018" spans="1:20" ht="2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32"/>
        <v>922</v>
      </c>
      <c r="P2018">
        <f t="shared" si="133"/>
        <v>192.39</v>
      </c>
      <c r="Q2018" s="11" t="s">
        <v>8317</v>
      </c>
      <c r="R2018" t="s">
        <v>8347</v>
      </c>
      <c r="S2018" s="16">
        <f t="shared" si="134"/>
        <v>41312.88077546296</v>
      </c>
      <c r="T2018" s="16">
        <f t="shared" si="135"/>
        <v>41342.88077546296</v>
      </c>
    </row>
    <row r="2019" spans="1:20" ht="4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32"/>
        <v>125</v>
      </c>
      <c r="P2019">
        <f t="shared" si="133"/>
        <v>73.42</v>
      </c>
      <c r="Q2019" s="11" t="s">
        <v>8317</v>
      </c>
      <c r="R2019" t="s">
        <v>8347</v>
      </c>
      <c r="S2019" s="16">
        <f t="shared" si="134"/>
        <v>40961.057349537034</v>
      </c>
      <c r="T2019" s="16">
        <f t="shared" si="135"/>
        <v>40992.166666666664</v>
      </c>
    </row>
    <row r="2020" spans="1:20" ht="4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32"/>
        <v>102</v>
      </c>
      <c r="P2020">
        <f t="shared" si="133"/>
        <v>147.68</v>
      </c>
      <c r="Q2020" s="11" t="s">
        <v>8317</v>
      </c>
      <c r="R2020" t="s">
        <v>8347</v>
      </c>
      <c r="S2020" s="16">
        <f t="shared" si="134"/>
        <v>42199.365844907406</v>
      </c>
      <c r="T2020" s="16">
        <f t="shared" si="135"/>
        <v>42229.365844907406</v>
      </c>
    </row>
    <row r="2021" spans="1:20" ht="42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32"/>
        <v>485</v>
      </c>
      <c r="P2021">
        <f t="shared" si="133"/>
        <v>108.97</v>
      </c>
      <c r="Q2021" s="11" t="s">
        <v>8317</v>
      </c>
      <c r="R2021" t="s">
        <v>8347</v>
      </c>
      <c r="S2021" s="16">
        <f t="shared" si="134"/>
        <v>42605.70857638889</v>
      </c>
      <c r="T2021" s="16">
        <f t="shared" si="135"/>
        <v>42635.70857638889</v>
      </c>
    </row>
    <row r="2022" spans="1:20" ht="4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32"/>
        <v>192</v>
      </c>
      <c r="P2022">
        <f t="shared" si="133"/>
        <v>23.65</v>
      </c>
      <c r="Q2022" s="11" t="s">
        <v>8317</v>
      </c>
      <c r="R2022" t="s">
        <v>8347</v>
      </c>
      <c r="S2022" s="16">
        <f t="shared" si="134"/>
        <v>41737.097499999996</v>
      </c>
      <c r="T2022" s="16">
        <f t="shared" si="135"/>
        <v>41773.961111111108</v>
      </c>
    </row>
    <row r="2023" spans="1:20" ht="4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32"/>
        <v>281</v>
      </c>
      <c r="P2023">
        <f t="shared" si="133"/>
        <v>147.94999999999999</v>
      </c>
      <c r="Q2023" s="11" t="s">
        <v>8317</v>
      </c>
      <c r="R2023" t="s">
        <v>8347</v>
      </c>
      <c r="S2023" s="16">
        <f t="shared" si="134"/>
        <v>41861.070567129631</v>
      </c>
      <c r="T2023" s="16">
        <f t="shared" si="135"/>
        <v>41906.070567129631</v>
      </c>
    </row>
    <row r="2024" spans="1:20" ht="4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32"/>
        <v>125</v>
      </c>
      <c r="P2024">
        <f t="shared" si="133"/>
        <v>385.04</v>
      </c>
      <c r="Q2024" s="11" t="s">
        <v>8317</v>
      </c>
      <c r="R2024" t="s">
        <v>8347</v>
      </c>
      <c r="S2024" s="16">
        <f t="shared" si="134"/>
        <v>42502.569120370375</v>
      </c>
      <c r="T2024" s="16">
        <f t="shared" si="135"/>
        <v>42532.569120370375</v>
      </c>
    </row>
    <row r="2025" spans="1:20" ht="42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32"/>
        <v>161</v>
      </c>
      <c r="P2025">
        <f t="shared" si="133"/>
        <v>457.39</v>
      </c>
      <c r="Q2025" s="11" t="s">
        <v>8317</v>
      </c>
      <c r="R2025" t="s">
        <v>8347</v>
      </c>
      <c r="S2025" s="16">
        <f t="shared" si="134"/>
        <v>42136.420752314814</v>
      </c>
      <c r="T2025" s="16">
        <f t="shared" si="135"/>
        <v>42166.420752314814</v>
      </c>
    </row>
    <row r="2026" spans="1:20" ht="4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32"/>
        <v>585</v>
      </c>
      <c r="P2026">
        <f t="shared" si="133"/>
        <v>222.99</v>
      </c>
      <c r="Q2026" s="11" t="s">
        <v>8317</v>
      </c>
      <c r="R2026" t="s">
        <v>8347</v>
      </c>
      <c r="S2026" s="16">
        <f t="shared" si="134"/>
        <v>41099.966944444444</v>
      </c>
      <c r="T2026" s="16">
        <f t="shared" si="135"/>
        <v>41134.125</v>
      </c>
    </row>
    <row r="2027" spans="1:20" ht="4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32"/>
        <v>201</v>
      </c>
      <c r="P2027">
        <f t="shared" si="133"/>
        <v>220.74</v>
      </c>
      <c r="Q2027" s="11" t="s">
        <v>8317</v>
      </c>
      <c r="R2027" t="s">
        <v>8347</v>
      </c>
      <c r="S2027" s="16">
        <f t="shared" si="134"/>
        <v>42136.184560185182</v>
      </c>
      <c r="T2027" s="16">
        <f t="shared" si="135"/>
        <v>42166.184560185182</v>
      </c>
    </row>
    <row r="2028" spans="1:20" ht="2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32"/>
        <v>133</v>
      </c>
      <c r="P2028">
        <f t="shared" si="133"/>
        <v>73.5</v>
      </c>
      <c r="Q2028" s="11" t="s">
        <v>8317</v>
      </c>
      <c r="R2028" t="s">
        <v>8347</v>
      </c>
      <c r="S2028" s="16">
        <f t="shared" si="134"/>
        <v>41704.735937500001</v>
      </c>
      <c r="T2028" s="16">
        <f t="shared" si="135"/>
        <v>41750.165972222225</v>
      </c>
    </row>
    <row r="2029" spans="1:20" ht="4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32"/>
        <v>120</v>
      </c>
      <c r="P2029">
        <f t="shared" si="133"/>
        <v>223.1</v>
      </c>
      <c r="Q2029" s="11" t="s">
        <v>8317</v>
      </c>
      <c r="R2029" t="s">
        <v>8347</v>
      </c>
      <c r="S2029" s="16">
        <f t="shared" si="134"/>
        <v>42048.813877314817</v>
      </c>
      <c r="T2029" s="16">
        <f t="shared" si="135"/>
        <v>42093.772210648152</v>
      </c>
    </row>
    <row r="2030" spans="1:20" ht="2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32"/>
        <v>126</v>
      </c>
      <c r="P2030">
        <f t="shared" si="133"/>
        <v>47.91</v>
      </c>
      <c r="Q2030" s="11" t="s">
        <v>8317</v>
      </c>
      <c r="R2030" t="s">
        <v>8347</v>
      </c>
      <c r="S2030" s="16">
        <f t="shared" si="134"/>
        <v>40215.919050925928</v>
      </c>
      <c r="T2030" s="16">
        <f t="shared" si="135"/>
        <v>40252.913194444445</v>
      </c>
    </row>
    <row r="2031" spans="1:20" ht="4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32"/>
        <v>361</v>
      </c>
      <c r="P2031">
        <f t="shared" si="133"/>
        <v>96.06</v>
      </c>
      <c r="Q2031" s="11" t="s">
        <v>8317</v>
      </c>
      <c r="R2031" t="s">
        <v>8347</v>
      </c>
      <c r="S2031" s="16">
        <f t="shared" si="134"/>
        <v>41848.021770833337</v>
      </c>
      <c r="T2031" s="16">
        <f t="shared" si="135"/>
        <v>41878.021770833337</v>
      </c>
    </row>
    <row r="2032" spans="1:20" ht="4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32"/>
        <v>226</v>
      </c>
      <c r="P2032">
        <f t="shared" si="133"/>
        <v>118.61</v>
      </c>
      <c r="Q2032" s="11" t="s">
        <v>8317</v>
      </c>
      <c r="R2032" t="s">
        <v>8347</v>
      </c>
      <c r="S2032" s="16">
        <f t="shared" si="134"/>
        <v>41212.996481481481</v>
      </c>
      <c r="T2032" s="16">
        <f t="shared" si="135"/>
        <v>41242.996481481481</v>
      </c>
    </row>
    <row r="2033" spans="1:20" ht="28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32"/>
        <v>120</v>
      </c>
      <c r="P2033">
        <f t="shared" si="133"/>
        <v>118.45</v>
      </c>
      <c r="Q2033" s="11" t="s">
        <v>8317</v>
      </c>
      <c r="R2033" t="s">
        <v>8347</v>
      </c>
      <c r="S2033" s="16">
        <f t="shared" si="134"/>
        <v>41975.329317129625</v>
      </c>
      <c r="T2033" s="16">
        <f t="shared" si="135"/>
        <v>42013.041666666672</v>
      </c>
    </row>
    <row r="2034" spans="1:20" ht="4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32"/>
        <v>304</v>
      </c>
      <c r="P2034">
        <f t="shared" si="133"/>
        <v>143.21</v>
      </c>
      <c r="Q2034" s="11" t="s">
        <v>8317</v>
      </c>
      <c r="R2034" t="s">
        <v>8347</v>
      </c>
      <c r="S2034" s="16">
        <f t="shared" si="134"/>
        <v>42689.565671296295</v>
      </c>
      <c r="T2034" s="16">
        <f t="shared" si="135"/>
        <v>42719.208333333328</v>
      </c>
    </row>
    <row r="2035" spans="1:20" ht="4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32"/>
        <v>179</v>
      </c>
      <c r="P2035">
        <f t="shared" si="133"/>
        <v>282.72000000000003</v>
      </c>
      <c r="Q2035" s="11" t="s">
        <v>8317</v>
      </c>
      <c r="R2035" t="s">
        <v>8347</v>
      </c>
      <c r="S2035" s="16">
        <f t="shared" si="134"/>
        <v>41725.082384259258</v>
      </c>
      <c r="T2035" s="16">
        <f t="shared" si="135"/>
        <v>41755.082384259258</v>
      </c>
    </row>
    <row r="2036" spans="1:20" ht="42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32"/>
        <v>387</v>
      </c>
      <c r="P2036">
        <f t="shared" si="133"/>
        <v>593.94000000000005</v>
      </c>
      <c r="Q2036" s="11" t="s">
        <v>8317</v>
      </c>
      <c r="R2036" t="s">
        <v>8347</v>
      </c>
      <c r="S2036" s="16">
        <f t="shared" si="134"/>
        <v>42076.130011574074</v>
      </c>
      <c r="T2036" s="16">
        <f t="shared" si="135"/>
        <v>42131.290277777778</v>
      </c>
    </row>
    <row r="2037" spans="1:20" ht="4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32"/>
        <v>211</v>
      </c>
      <c r="P2037">
        <f t="shared" si="133"/>
        <v>262.16000000000003</v>
      </c>
      <c r="Q2037" s="11" t="s">
        <v>8317</v>
      </c>
      <c r="R2037" t="s">
        <v>8347</v>
      </c>
      <c r="S2037" s="16">
        <f t="shared" si="134"/>
        <v>42311.625081018516</v>
      </c>
      <c r="T2037" s="16">
        <f t="shared" si="135"/>
        <v>42357.041666666672</v>
      </c>
    </row>
    <row r="2038" spans="1:20" ht="4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32"/>
        <v>132</v>
      </c>
      <c r="P2038">
        <f t="shared" si="133"/>
        <v>46.58</v>
      </c>
      <c r="Q2038" s="11" t="s">
        <v>8317</v>
      </c>
      <c r="R2038" t="s">
        <v>8347</v>
      </c>
      <c r="S2038" s="16">
        <f t="shared" si="134"/>
        <v>41738.864803240744</v>
      </c>
      <c r="T2038" s="16">
        <f t="shared" si="135"/>
        <v>41768.864803240744</v>
      </c>
    </row>
    <row r="2039" spans="1:20" ht="4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32"/>
        <v>300</v>
      </c>
      <c r="P2039">
        <f t="shared" si="133"/>
        <v>70.040000000000006</v>
      </c>
      <c r="Q2039" s="11" t="s">
        <v>8317</v>
      </c>
      <c r="R2039" t="s">
        <v>8347</v>
      </c>
      <c r="S2039" s="16">
        <f t="shared" si="134"/>
        <v>41578.210104166668</v>
      </c>
      <c r="T2039" s="16">
        <f t="shared" si="135"/>
        <v>41638.251770833333</v>
      </c>
    </row>
    <row r="2040" spans="1:20" ht="4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32"/>
        <v>421</v>
      </c>
      <c r="P2040">
        <f t="shared" si="133"/>
        <v>164.91</v>
      </c>
      <c r="Q2040" s="11" t="s">
        <v>8317</v>
      </c>
      <c r="R2040" t="s">
        <v>8347</v>
      </c>
      <c r="S2040" s="16">
        <f t="shared" si="134"/>
        <v>41424.27107638889</v>
      </c>
      <c r="T2040" s="16">
        <f t="shared" si="135"/>
        <v>41456.75</v>
      </c>
    </row>
    <row r="2041" spans="1:20" ht="2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32"/>
        <v>136</v>
      </c>
      <c r="P2041">
        <f t="shared" si="133"/>
        <v>449.26</v>
      </c>
      <c r="Q2041" s="11" t="s">
        <v>8317</v>
      </c>
      <c r="R2041" t="s">
        <v>8347</v>
      </c>
      <c r="S2041" s="16">
        <f t="shared" si="134"/>
        <v>42675.438946759255</v>
      </c>
      <c r="T2041" s="16">
        <f t="shared" si="135"/>
        <v>42705.207638888889</v>
      </c>
    </row>
    <row r="2042" spans="1:20" ht="2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32"/>
        <v>248</v>
      </c>
      <c r="P2042">
        <f t="shared" si="133"/>
        <v>27.47</v>
      </c>
      <c r="Q2042" s="11" t="s">
        <v>8317</v>
      </c>
      <c r="R2042" t="s">
        <v>8347</v>
      </c>
      <c r="S2042" s="16">
        <f t="shared" si="134"/>
        <v>41578.927118055559</v>
      </c>
      <c r="T2042" s="16">
        <f t="shared" si="135"/>
        <v>41593.968784722223</v>
      </c>
    </row>
    <row r="2043" spans="1:20" ht="4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32"/>
        <v>182</v>
      </c>
      <c r="P2043">
        <f t="shared" si="133"/>
        <v>143.97999999999999</v>
      </c>
      <c r="Q2043" s="11" t="s">
        <v>8317</v>
      </c>
      <c r="R2043" t="s">
        <v>8347</v>
      </c>
      <c r="S2043" s="16">
        <f t="shared" si="134"/>
        <v>42654.525775462964</v>
      </c>
      <c r="T2043" s="16">
        <f t="shared" si="135"/>
        <v>42684.567442129628</v>
      </c>
    </row>
    <row r="2044" spans="1:20" ht="4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32"/>
        <v>124</v>
      </c>
      <c r="P2044">
        <f t="shared" si="133"/>
        <v>88.24</v>
      </c>
      <c r="Q2044" s="11" t="s">
        <v>8317</v>
      </c>
      <c r="R2044" t="s">
        <v>8347</v>
      </c>
      <c r="S2044" s="16">
        <f t="shared" si="134"/>
        <v>42331.708032407405</v>
      </c>
      <c r="T2044" s="16">
        <f t="shared" si="135"/>
        <v>42391.708032407405</v>
      </c>
    </row>
    <row r="2045" spans="1:20" ht="4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32"/>
        <v>506</v>
      </c>
      <c r="P2045">
        <f t="shared" si="133"/>
        <v>36.33</v>
      </c>
      <c r="Q2045" s="11" t="s">
        <v>8317</v>
      </c>
      <c r="R2045" t="s">
        <v>8347</v>
      </c>
      <c r="S2045" s="16">
        <f t="shared" si="134"/>
        <v>42661.176817129628</v>
      </c>
      <c r="T2045" s="16">
        <f t="shared" si="135"/>
        <v>42715.207638888889</v>
      </c>
    </row>
    <row r="2046" spans="1:20" ht="4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32"/>
        <v>108</v>
      </c>
      <c r="P2046">
        <f t="shared" si="133"/>
        <v>90.18</v>
      </c>
      <c r="Q2046" s="11" t="s">
        <v>8317</v>
      </c>
      <c r="R2046" t="s">
        <v>8347</v>
      </c>
      <c r="S2046" s="16">
        <f t="shared" si="134"/>
        <v>42138.684189814812</v>
      </c>
      <c r="T2046" s="16">
        <f t="shared" si="135"/>
        <v>42168.684189814812</v>
      </c>
    </row>
    <row r="2047" spans="1:20" ht="4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32"/>
        <v>819</v>
      </c>
      <c r="P2047">
        <f t="shared" si="133"/>
        <v>152.62</v>
      </c>
      <c r="Q2047" s="11" t="s">
        <v>8317</v>
      </c>
      <c r="R2047" t="s">
        <v>8347</v>
      </c>
      <c r="S2047" s="16">
        <f t="shared" si="134"/>
        <v>41069.088506944441</v>
      </c>
      <c r="T2047" s="16">
        <f t="shared" si="135"/>
        <v>41099.088506944441</v>
      </c>
    </row>
    <row r="2048" spans="1:20" ht="4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32"/>
        <v>121</v>
      </c>
      <c r="P2048">
        <f t="shared" si="133"/>
        <v>55.81</v>
      </c>
      <c r="Q2048" s="11" t="s">
        <v>8317</v>
      </c>
      <c r="R2048" t="s">
        <v>8347</v>
      </c>
      <c r="S2048" s="16">
        <f t="shared" si="134"/>
        <v>41387.171805555554</v>
      </c>
      <c r="T2048" s="16">
        <f t="shared" si="135"/>
        <v>41417.171805555554</v>
      </c>
    </row>
    <row r="2049" spans="1:20" ht="4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32"/>
        <v>103</v>
      </c>
      <c r="P2049">
        <f t="shared" si="133"/>
        <v>227.85</v>
      </c>
      <c r="Q2049" s="11" t="s">
        <v>8317</v>
      </c>
      <c r="R2049" t="s">
        <v>8347</v>
      </c>
      <c r="S2049" s="16">
        <f t="shared" si="134"/>
        <v>42081.903587962966</v>
      </c>
      <c r="T2049" s="16">
        <f t="shared" si="135"/>
        <v>42111</v>
      </c>
    </row>
    <row r="2050" spans="1:20" ht="4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32"/>
        <v>148</v>
      </c>
      <c r="P2050">
        <f t="shared" si="133"/>
        <v>91.83</v>
      </c>
      <c r="Q2050" s="11" t="s">
        <v>8317</v>
      </c>
      <c r="R2050" t="s">
        <v>8347</v>
      </c>
      <c r="S2050" s="16">
        <f t="shared" si="134"/>
        <v>41387.651516203703</v>
      </c>
      <c r="T2050" s="16">
        <f t="shared" si="135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si="132"/>
        <v>120</v>
      </c>
      <c r="P2051">
        <f t="shared" si="133"/>
        <v>80.989999999999995</v>
      </c>
      <c r="Q2051" s="11" t="s">
        <v>8317</v>
      </c>
      <c r="R2051" t="s">
        <v>8347</v>
      </c>
      <c r="S2051" s="16">
        <f t="shared" si="134"/>
        <v>41575.527349537035</v>
      </c>
      <c r="T2051" s="16">
        <f t="shared" si="135"/>
        <v>41610.957638888889</v>
      </c>
    </row>
    <row r="2052" spans="1:20" ht="4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32"/>
        <v>473</v>
      </c>
      <c r="P2052">
        <f t="shared" si="133"/>
        <v>278.39</v>
      </c>
      <c r="Q2052" s="11" t="s">
        <v>8317</v>
      </c>
      <c r="R2052" t="s">
        <v>8347</v>
      </c>
      <c r="S2052" s="16">
        <f t="shared" si="134"/>
        <v>42115.071504629625</v>
      </c>
      <c r="T2052" s="16">
        <f t="shared" si="135"/>
        <v>42155.071504629625</v>
      </c>
    </row>
    <row r="2053" spans="1:20" ht="4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32"/>
        <v>130</v>
      </c>
      <c r="P2053">
        <f t="shared" si="133"/>
        <v>43.1</v>
      </c>
      <c r="Q2053" s="11" t="s">
        <v>8317</v>
      </c>
      <c r="R2053" t="s">
        <v>8347</v>
      </c>
      <c r="S2053" s="16">
        <f t="shared" si="134"/>
        <v>41604.022418981483</v>
      </c>
      <c r="T2053" s="16">
        <f t="shared" si="135"/>
        <v>41634.022418981483</v>
      </c>
    </row>
    <row r="2054" spans="1:20" ht="4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32"/>
        <v>353</v>
      </c>
      <c r="P2054">
        <f t="shared" si="133"/>
        <v>326.29000000000002</v>
      </c>
      <c r="Q2054" s="11" t="s">
        <v>8317</v>
      </c>
      <c r="R2054" t="s">
        <v>8347</v>
      </c>
      <c r="S2054" s="16">
        <f t="shared" si="134"/>
        <v>42375.08394675926</v>
      </c>
      <c r="T2054" s="16">
        <f t="shared" si="135"/>
        <v>42420.08394675926</v>
      </c>
    </row>
    <row r="2055" spans="1:20" ht="4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32"/>
        <v>101</v>
      </c>
      <c r="P2055">
        <f t="shared" si="133"/>
        <v>41.74</v>
      </c>
      <c r="Q2055" s="11" t="s">
        <v>8317</v>
      </c>
      <c r="R2055" t="s">
        <v>8347</v>
      </c>
      <c r="S2055" s="16">
        <f t="shared" si="134"/>
        <v>42303.617488425924</v>
      </c>
      <c r="T2055" s="16">
        <f t="shared" si="135"/>
        <v>42333.659155092595</v>
      </c>
    </row>
    <row r="2056" spans="1:20" ht="4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32"/>
        <v>114</v>
      </c>
      <c r="P2056">
        <f t="shared" si="133"/>
        <v>64.02</v>
      </c>
      <c r="Q2056" s="11" t="s">
        <v>8317</v>
      </c>
      <c r="R2056" t="s">
        <v>8347</v>
      </c>
      <c r="S2056" s="16">
        <f t="shared" si="134"/>
        <v>41731.520949074074</v>
      </c>
      <c r="T2056" s="16">
        <f t="shared" si="135"/>
        <v>41761.520949074074</v>
      </c>
    </row>
    <row r="2057" spans="1:20" ht="4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32"/>
        <v>167</v>
      </c>
      <c r="P2057">
        <f t="shared" si="133"/>
        <v>99.46</v>
      </c>
      <c r="Q2057" s="11" t="s">
        <v>8317</v>
      </c>
      <c r="R2057" t="s">
        <v>8347</v>
      </c>
      <c r="S2057" s="16">
        <f t="shared" si="134"/>
        <v>41946.674108796295</v>
      </c>
      <c r="T2057" s="16">
        <f t="shared" si="135"/>
        <v>41976.166666666672</v>
      </c>
    </row>
    <row r="2058" spans="1:20" ht="4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32"/>
        <v>153</v>
      </c>
      <c r="P2058">
        <f t="shared" si="133"/>
        <v>138.49</v>
      </c>
      <c r="Q2058" s="11" t="s">
        <v>8317</v>
      </c>
      <c r="R2058" t="s">
        <v>8347</v>
      </c>
      <c r="S2058" s="16">
        <f t="shared" si="134"/>
        <v>41351.76090277778</v>
      </c>
      <c r="T2058" s="16">
        <f t="shared" si="135"/>
        <v>41381.76090277778</v>
      </c>
    </row>
    <row r="2059" spans="1:20" ht="42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32"/>
        <v>202</v>
      </c>
      <c r="P2059">
        <f t="shared" si="133"/>
        <v>45.55</v>
      </c>
      <c r="Q2059" s="11" t="s">
        <v>8317</v>
      </c>
      <c r="R2059" t="s">
        <v>8347</v>
      </c>
      <c r="S2059" s="16">
        <f t="shared" si="134"/>
        <v>42396.494583333333</v>
      </c>
      <c r="T2059" s="16">
        <f t="shared" si="135"/>
        <v>42426.494583333333</v>
      </c>
    </row>
    <row r="2060" spans="1:20" ht="2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32"/>
        <v>168</v>
      </c>
      <c r="P2060">
        <f t="shared" si="133"/>
        <v>10.51</v>
      </c>
      <c r="Q2060" s="11" t="s">
        <v>8317</v>
      </c>
      <c r="R2060" t="s">
        <v>8347</v>
      </c>
      <c r="S2060" s="16">
        <f t="shared" si="134"/>
        <v>42026.370717592596</v>
      </c>
      <c r="T2060" s="16">
        <f t="shared" si="135"/>
        <v>42065.833333333328</v>
      </c>
    </row>
    <row r="2061" spans="1:20" ht="4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32"/>
        <v>143</v>
      </c>
      <c r="P2061">
        <f t="shared" si="133"/>
        <v>114.77</v>
      </c>
      <c r="Q2061" s="11" t="s">
        <v>8317</v>
      </c>
      <c r="R2061" t="s">
        <v>8347</v>
      </c>
      <c r="S2061" s="16">
        <f t="shared" si="134"/>
        <v>42361.602476851855</v>
      </c>
      <c r="T2061" s="16">
        <f t="shared" si="135"/>
        <v>42400.915972222225</v>
      </c>
    </row>
    <row r="2062" spans="1:20" ht="4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32"/>
        <v>196</v>
      </c>
      <c r="P2062">
        <f t="shared" si="133"/>
        <v>36</v>
      </c>
      <c r="Q2062" s="11" t="s">
        <v>8317</v>
      </c>
      <c r="R2062" t="s">
        <v>8347</v>
      </c>
      <c r="S2062" s="16">
        <f t="shared" si="134"/>
        <v>41783.642939814818</v>
      </c>
      <c r="T2062" s="16">
        <f t="shared" si="135"/>
        <v>41843.642939814818</v>
      </c>
    </row>
    <row r="2063" spans="1:20" ht="4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ref="O2063:O2126" si="136">ROUND(E2063/D2063*100,0)</f>
        <v>108</v>
      </c>
      <c r="P2063">
        <f t="shared" ref="P2063:P2126" si="137">IFERROR(ROUND(E2063/L2063,2),0)</f>
        <v>154.16999999999999</v>
      </c>
      <c r="Q2063" s="11" t="s">
        <v>8317</v>
      </c>
      <c r="R2063" t="s">
        <v>8347</v>
      </c>
      <c r="S2063" s="16">
        <f t="shared" ref="S2063:S2126" si="138">(((J2063/60)/60/24)+DATE(1970,1,1))</f>
        <v>42705.764513888891</v>
      </c>
      <c r="T2063" s="16">
        <f t="shared" ref="T2063:T2126" si="139">(((I2063/60)/60)/24)+DATE(1970,1,1)</f>
        <v>42735.764513888891</v>
      </c>
    </row>
    <row r="2064" spans="1:20" ht="42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36"/>
        <v>115</v>
      </c>
      <c r="P2064">
        <f t="shared" si="137"/>
        <v>566.39</v>
      </c>
      <c r="Q2064" s="11" t="s">
        <v>8317</v>
      </c>
      <c r="R2064" t="s">
        <v>8347</v>
      </c>
      <c r="S2064" s="16">
        <f t="shared" si="138"/>
        <v>42423.3830787037</v>
      </c>
      <c r="T2064" s="16">
        <f t="shared" si="139"/>
        <v>42453.341412037036</v>
      </c>
    </row>
    <row r="2065" spans="1:20" ht="2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36"/>
        <v>148</v>
      </c>
      <c r="P2065">
        <f t="shared" si="137"/>
        <v>120.86</v>
      </c>
      <c r="Q2065" s="11" t="s">
        <v>8317</v>
      </c>
      <c r="R2065" t="s">
        <v>8347</v>
      </c>
      <c r="S2065" s="16">
        <f t="shared" si="138"/>
        <v>42472.73265046296</v>
      </c>
      <c r="T2065" s="16">
        <f t="shared" si="139"/>
        <v>42505.73265046296</v>
      </c>
    </row>
    <row r="2066" spans="1:20" ht="4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36"/>
        <v>191</v>
      </c>
      <c r="P2066">
        <f t="shared" si="137"/>
        <v>86.16</v>
      </c>
      <c r="Q2066" s="11" t="s">
        <v>8317</v>
      </c>
      <c r="R2066" t="s">
        <v>8347</v>
      </c>
      <c r="S2066" s="16">
        <f t="shared" si="138"/>
        <v>41389.364849537036</v>
      </c>
      <c r="T2066" s="16">
        <f t="shared" si="139"/>
        <v>41425.5</v>
      </c>
    </row>
    <row r="2067" spans="1:20" ht="4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36"/>
        <v>199</v>
      </c>
      <c r="P2067">
        <f t="shared" si="137"/>
        <v>51.21</v>
      </c>
      <c r="Q2067" s="11" t="s">
        <v>8317</v>
      </c>
      <c r="R2067" t="s">
        <v>8347</v>
      </c>
      <c r="S2067" s="16">
        <f t="shared" si="138"/>
        <v>41603.333668981482</v>
      </c>
      <c r="T2067" s="16">
        <f t="shared" si="139"/>
        <v>41633.333668981482</v>
      </c>
    </row>
    <row r="2068" spans="1:20" ht="4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36"/>
        <v>219</v>
      </c>
      <c r="P2068">
        <f t="shared" si="137"/>
        <v>67.260000000000005</v>
      </c>
      <c r="Q2068" s="11" t="s">
        <v>8317</v>
      </c>
      <c r="R2068" t="s">
        <v>8347</v>
      </c>
      <c r="S2068" s="16">
        <f t="shared" si="138"/>
        <v>41844.771793981483</v>
      </c>
      <c r="T2068" s="16">
        <f t="shared" si="139"/>
        <v>41874.771793981483</v>
      </c>
    </row>
    <row r="2069" spans="1:20" ht="4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36"/>
        <v>127</v>
      </c>
      <c r="P2069">
        <f t="shared" si="137"/>
        <v>62.8</v>
      </c>
      <c r="Q2069" s="11" t="s">
        <v>8317</v>
      </c>
      <c r="R2069" t="s">
        <v>8347</v>
      </c>
      <c r="S2069" s="16">
        <f t="shared" si="138"/>
        <v>42115.853888888887</v>
      </c>
      <c r="T2069" s="16">
        <f t="shared" si="139"/>
        <v>42148.853888888887</v>
      </c>
    </row>
    <row r="2070" spans="1:20" ht="4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36"/>
        <v>105</v>
      </c>
      <c r="P2070">
        <f t="shared" si="137"/>
        <v>346.13</v>
      </c>
      <c r="Q2070" s="11" t="s">
        <v>8317</v>
      </c>
      <c r="R2070" t="s">
        <v>8347</v>
      </c>
      <c r="S2070" s="16">
        <f t="shared" si="138"/>
        <v>42633.841608796298</v>
      </c>
      <c r="T2070" s="16">
        <f t="shared" si="139"/>
        <v>42663.841608796298</v>
      </c>
    </row>
    <row r="2071" spans="1:20" ht="42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36"/>
        <v>128</v>
      </c>
      <c r="P2071">
        <f t="shared" si="137"/>
        <v>244.12</v>
      </c>
      <c r="Q2071" s="11" t="s">
        <v>8317</v>
      </c>
      <c r="R2071" t="s">
        <v>8347</v>
      </c>
      <c r="S2071" s="16">
        <f t="shared" si="138"/>
        <v>42340.972118055557</v>
      </c>
      <c r="T2071" s="16">
        <f t="shared" si="139"/>
        <v>42371.972118055557</v>
      </c>
    </row>
    <row r="2072" spans="1:20" ht="4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36"/>
        <v>317</v>
      </c>
      <c r="P2072">
        <f t="shared" si="137"/>
        <v>259.25</v>
      </c>
      <c r="Q2072" s="11" t="s">
        <v>8317</v>
      </c>
      <c r="R2072" t="s">
        <v>8347</v>
      </c>
      <c r="S2072" s="16">
        <f t="shared" si="138"/>
        <v>42519.6565162037</v>
      </c>
      <c r="T2072" s="16">
        <f t="shared" si="139"/>
        <v>42549.6565162037</v>
      </c>
    </row>
    <row r="2073" spans="1:20" ht="4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36"/>
        <v>281</v>
      </c>
      <c r="P2073">
        <f t="shared" si="137"/>
        <v>201.96</v>
      </c>
      <c r="Q2073" s="11" t="s">
        <v>8317</v>
      </c>
      <c r="R2073" t="s">
        <v>8347</v>
      </c>
      <c r="S2073" s="16">
        <f t="shared" si="138"/>
        <v>42600.278749999998</v>
      </c>
      <c r="T2073" s="16">
        <f t="shared" si="139"/>
        <v>42645.278749999998</v>
      </c>
    </row>
    <row r="2074" spans="1:20" ht="42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36"/>
        <v>111</v>
      </c>
      <c r="P2074">
        <f t="shared" si="137"/>
        <v>226.21</v>
      </c>
      <c r="Q2074" s="11" t="s">
        <v>8317</v>
      </c>
      <c r="R2074" t="s">
        <v>8347</v>
      </c>
      <c r="S2074" s="16">
        <f t="shared" si="138"/>
        <v>42467.581388888888</v>
      </c>
      <c r="T2074" s="16">
        <f t="shared" si="139"/>
        <v>42497.581388888888</v>
      </c>
    </row>
    <row r="2075" spans="1:20" ht="4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36"/>
        <v>153</v>
      </c>
      <c r="P2075">
        <f t="shared" si="137"/>
        <v>324.69</v>
      </c>
      <c r="Q2075" s="11" t="s">
        <v>8317</v>
      </c>
      <c r="R2075" t="s">
        <v>8347</v>
      </c>
      <c r="S2075" s="16">
        <f t="shared" si="138"/>
        <v>42087.668032407411</v>
      </c>
      <c r="T2075" s="16">
        <f t="shared" si="139"/>
        <v>42132.668032407411</v>
      </c>
    </row>
    <row r="2076" spans="1:20" ht="2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36"/>
        <v>103</v>
      </c>
      <c r="P2076">
        <f t="shared" si="137"/>
        <v>205</v>
      </c>
      <c r="Q2076" s="11" t="s">
        <v>8317</v>
      </c>
      <c r="R2076" t="s">
        <v>8347</v>
      </c>
      <c r="S2076" s="16">
        <f t="shared" si="138"/>
        <v>42466.826180555552</v>
      </c>
      <c r="T2076" s="16">
        <f t="shared" si="139"/>
        <v>42496.826180555552</v>
      </c>
    </row>
    <row r="2077" spans="1:20" ht="4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36"/>
        <v>1678</v>
      </c>
      <c r="P2077">
        <f t="shared" si="137"/>
        <v>20.47</v>
      </c>
      <c r="Q2077" s="11" t="s">
        <v>8317</v>
      </c>
      <c r="R2077" t="s">
        <v>8347</v>
      </c>
      <c r="S2077" s="16">
        <f t="shared" si="138"/>
        <v>41450.681574074071</v>
      </c>
      <c r="T2077" s="16">
        <f t="shared" si="139"/>
        <v>41480.681574074071</v>
      </c>
    </row>
    <row r="2078" spans="1:20" ht="2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36"/>
        <v>543</v>
      </c>
      <c r="P2078">
        <f t="shared" si="137"/>
        <v>116.35</v>
      </c>
      <c r="Q2078" s="11" t="s">
        <v>8317</v>
      </c>
      <c r="R2078" t="s">
        <v>8347</v>
      </c>
      <c r="S2078" s="16">
        <f t="shared" si="138"/>
        <v>41803.880659722221</v>
      </c>
      <c r="T2078" s="16">
        <f t="shared" si="139"/>
        <v>41843.880659722221</v>
      </c>
    </row>
    <row r="2079" spans="1:20" ht="4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36"/>
        <v>116</v>
      </c>
      <c r="P2079">
        <f t="shared" si="137"/>
        <v>307.2</v>
      </c>
      <c r="Q2079" s="11" t="s">
        <v>8317</v>
      </c>
      <c r="R2079" t="s">
        <v>8347</v>
      </c>
      <c r="S2079" s="16">
        <f t="shared" si="138"/>
        <v>42103.042546296296</v>
      </c>
      <c r="T2079" s="16">
        <f t="shared" si="139"/>
        <v>42160.875</v>
      </c>
    </row>
    <row r="2080" spans="1:20" ht="4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36"/>
        <v>131</v>
      </c>
      <c r="P2080">
        <f t="shared" si="137"/>
        <v>546.69000000000005</v>
      </c>
      <c r="Q2080" s="11" t="s">
        <v>8317</v>
      </c>
      <c r="R2080" t="s">
        <v>8347</v>
      </c>
      <c r="S2080" s="16">
        <f t="shared" si="138"/>
        <v>42692.771493055552</v>
      </c>
      <c r="T2080" s="16">
        <f t="shared" si="139"/>
        <v>42722.771493055552</v>
      </c>
    </row>
    <row r="2081" spans="1:20" ht="42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36"/>
        <v>288</v>
      </c>
      <c r="P2081">
        <f t="shared" si="137"/>
        <v>47.47</v>
      </c>
      <c r="Q2081" s="11" t="s">
        <v>8317</v>
      </c>
      <c r="R2081" t="s">
        <v>8347</v>
      </c>
      <c r="S2081" s="16">
        <f t="shared" si="138"/>
        <v>42150.71056712963</v>
      </c>
      <c r="T2081" s="16">
        <f t="shared" si="139"/>
        <v>42180.791666666672</v>
      </c>
    </row>
    <row r="2082" spans="1:20" ht="4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36"/>
        <v>508</v>
      </c>
      <c r="P2082">
        <f t="shared" si="137"/>
        <v>101.56</v>
      </c>
      <c r="Q2082" s="11" t="s">
        <v>8317</v>
      </c>
      <c r="R2082" t="s">
        <v>8347</v>
      </c>
      <c r="S2082" s="16">
        <f t="shared" si="138"/>
        <v>42289.957175925927</v>
      </c>
      <c r="T2082" s="16">
        <f t="shared" si="139"/>
        <v>42319.998842592591</v>
      </c>
    </row>
    <row r="2083" spans="1:20" ht="4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36"/>
        <v>115</v>
      </c>
      <c r="P2083">
        <f t="shared" si="137"/>
        <v>72.91</v>
      </c>
      <c r="Q2083" s="11" t="s">
        <v>8323</v>
      </c>
      <c r="R2083" t="s">
        <v>8327</v>
      </c>
      <c r="S2083" s="16">
        <f t="shared" si="138"/>
        <v>41004.156886574077</v>
      </c>
      <c r="T2083" s="16">
        <f t="shared" si="139"/>
        <v>41045.207638888889</v>
      </c>
    </row>
    <row r="2084" spans="1:20" ht="4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36"/>
        <v>111</v>
      </c>
      <c r="P2084">
        <f t="shared" si="137"/>
        <v>43.71</v>
      </c>
      <c r="Q2084" s="11" t="s">
        <v>8323</v>
      </c>
      <c r="R2084" t="s">
        <v>8327</v>
      </c>
      <c r="S2084" s="16">
        <f t="shared" si="138"/>
        <v>40811.120324074072</v>
      </c>
      <c r="T2084" s="16">
        <f t="shared" si="139"/>
        <v>40871.161990740737</v>
      </c>
    </row>
    <row r="2085" spans="1:20" ht="4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36"/>
        <v>113</v>
      </c>
      <c r="P2085">
        <f t="shared" si="137"/>
        <v>34</v>
      </c>
      <c r="Q2085" s="11" t="s">
        <v>8323</v>
      </c>
      <c r="R2085" t="s">
        <v>8327</v>
      </c>
      <c r="S2085" s="16">
        <f t="shared" si="138"/>
        <v>41034.72216435185</v>
      </c>
      <c r="T2085" s="16">
        <f t="shared" si="139"/>
        <v>41064.72216435185</v>
      </c>
    </row>
    <row r="2086" spans="1:20" ht="4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36"/>
        <v>108</v>
      </c>
      <c r="P2086">
        <f t="shared" si="137"/>
        <v>70.650000000000006</v>
      </c>
      <c r="Q2086" s="11" t="s">
        <v>8323</v>
      </c>
      <c r="R2086" t="s">
        <v>8327</v>
      </c>
      <c r="S2086" s="16">
        <f t="shared" si="138"/>
        <v>41731.833124999997</v>
      </c>
      <c r="T2086" s="16">
        <f t="shared" si="139"/>
        <v>41763.290972222225</v>
      </c>
    </row>
    <row r="2087" spans="1:20" ht="42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36"/>
        <v>124</v>
      </c>
      <c r="P2087">
        <f t="shared" si="137"/>
        <v>89.3</v>
      </c>
      <c r="Q2087" s="11" t="s">
        <v>8323</v>
      </c>
      <c r="R2087" t="s">
        <v>8327</v>
      </c>
      <c r="S2087" s="16">
        <f t="shared" si="138"/>
        <v>41075.835497685184</v>
      </c>
      <c r="T2087" s="16">
        <f t="shared" si="139"/>
        <v>41105.835497685184</v>
      </c>
    </row>
    <row r="2088" spans="1:20" ht="4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36"/>
        <v>101</v>
      </c>
      <c r="P2088">
        <f t="shared" si="137"/>
        <v>115.09</v>
      </c>
      <c r="Q2088" s="11" t="s">
        <v>8323</v>
      </c>
      <c r="R2088" t="s">
        <v>8327</v>
      </c>
      <c r="S2088" s="16">
        <f t="shared" si="138"/>
        <v>40860.67050925926</v>
      </c>
      <c r="T2088" s="16">
        <f t="shared" si="139"/>
        <v>40891.207638888889</v>
      </c>
    </row>
    <row r="2089" spans="1:20" ht="42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36"/>
        <v>104</v>
      </c>
      <c r="P2089">
        <f t="shared" si="137"/>
        <v>62.12</v>
      </c>
      <c r="Q2089" s="11" t="s">
        <v>8323</v>
      </c>
      <c r="R2089" t="s">
        <v>8327</v>
      </c>
      <c r="S2089" s="16">
        <f t="shared" si="138"/>
        <v>40764.204375000001</v>
      </c>
      <c r="T2089" s="16">
        <f t="shared" si="139"/>
        <v>40794.204375000001</v>
      </c>
    </row>
    <row r="2090" spans="1:20" ht="4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36"/>
        <v>116</v>
      </c>
      <c r="P2090">
        <f t="shared" si="137"/>
        <v>46.2</v>
      </c>
      <c r="Q2090" s="11" t="s">
        <v>8323</v>
      </c>
      <c r="R2090" t="s">
        <v>8327</v>
      </c>
      <c r="S2090" s="16">
        <f t="shared" si="138"/>
        <v>40395.714722222219</v>
      </c>
      <c r="T2090" s="16">
        <f t="shared" si="139"/>
        <v>40432.165972222225</v>
      </c>
    </row>
    <row r="2091" spans="1:20" ht="2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36"/>
        <v>120</v>
      </c>
      <c r="P2091">
        <f t="shared" si="137"/>
        <v>48.55</v>
      </c>
      <c r="Q2091" s="11" t="s">
        <v>8323</v>
      </c>
      <c r="R2091" t="s">
        <v>8327</v>
      </c>
      <c r="S2091" s="16">
        <f t="shared" si="138"/>
        <v>41453.076319444444</v>
      </c>
      <c r="T2091" s="16">
        <f t="shared" si="139"/>
        <v>41488.076319444444</v>
      </c>
    </row>
    <row r="2092" spans="1:20" ht="4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36"/>
        <v>115</v>
      </c>
      <c r="P2092">
        <f t="shared" si="137"/>
        <v>57.52</v>
      </c>
      <c r="Q2092" s="11" t="s">
        <v>8323</v>
      </c>
      <c r="R2092" t="s">
        <v>8327</v>
      </c>
      <c r="S2092" s="16">
        <f t="shared" si="138"/>
        <v>41299.381423611114</v>
      </c>
      <c r="T2092" s="16">
        <f t="shared" si="139"/>
        <v>41329.381423611114</v>
      </c>
    </row>
    <row r="2093" spans="1:20" ht="42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36"/>
        <v>120</v>
      </c>
      <c r="P2093">
        <f t="shared" si="137"/>
        <v>88.15</v>
      </c>
      <c r="Q2093" s="11" t="s">
        <v>8323</v>
      </c>
      <c r="R2093" t="s">
        <v>8327</v>
      </c>
      <c r="S2093" s="16">
        <f t="shared" si="138"/>
        <v>40555.322662037033</v>
      </c>
      <c r="T2093" s="16">
        <f t="shared" si="139"/>
        <v>40603.833333333336</v>
      </c>
    </row>
    <row r="2094" spans="1:20" ht="4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36"/>
        <v>101</v>
      </c>
      <c r="P2094">
        <f t="shared" si="137"/>
        <v>110.49</v>
      </c>
      <c r="Q2094" s="11" t="s">
        <v>8323</v>
      </c>
      <c r="R2094" t="s">
        <v>8327</v>
      </c>
      <c r="S2094" s="16">
        <f t="shared" si="138"/>
        <v>40763.707546296297</v>
      </c>
      <c r="T2094" s="16">
        <f t="shared" si="139"/>
        <v>40823.707546296297</v>
      </c>
    </row>
    <row r="2095" spans="1:20" ht="4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36"/>
        <v>102</v>
      </c>
      <c r="P2095">
        <f t="shared" si="137"/>
        <v>66.83</v>
      </c>
      <c r="Q2095" s="11" t="s">
        <v>8323</v>
      </c>
      <c r="R2095" t="s">
        <v>8327</v>
      </c>
      <c r="S2095" s="16">
        <f t="shared" si="138"/>
        <v>41205.854537037041</v>
      </c>
      <c r="T2095" s="16">
        <f t="shared" si="139"/>
        <v>41265.896203703705</v>
      </c>
    </row>
    <row r="2096" spans="1:20" ht="42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36"/>
        <v>121</v>
      </c>
      <c r="P2096">
        <f t="shared" si="137"/>
        <v>58.6</v>
      </c>
      <c r="Q2096" s="11" t="s">
        <v>8323</v>
      </c>
      <c r="R2096" t="s">
        <v>8327</v>
      </c>
      <c r="S2096" s="16">
        <f t="shared" si="138"/>
        <v>40939.02002314815</v>
      </c>
      <c r="T2096" s="16">
        <f t="shared" si="139"/>
        <v>40973.125</v>
      </c>
    </row>
    <row r="2097" spans="1:20" ht="4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36"/>
        <v>100</v>
      </c>
      <c r="P2097">
        <f t="shared" si="137"/>
        <v>113.64</v>
      </c>
      <c r="Q2097" s="11" t="s">
        <v>8323</v>
      </c>
      <c r="R2097" t="s">
        <v>8327</v>
      </c>
      <c r="S2097" s="16">
        <f t="shared" si="138"/>
        <v>40758.733483796292</v>
      </c>
      <c r="T2097" s="16">
        <f t="shared" si="139"/>
        <v>40818.733483796292</v>
      </c>
    </row>
    <row r="2098" spans="1:20" ht="4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36"/>
        <v>102</v>
      </c>
      <c r="P2098">
        <f t="shared" si="137"/>
        <v>43.57</v>
      </c>
      <c r="Q2098" s="11" t="s">
        <v>8323</v>
      </c>
      <c r="R2098" t="s">
        <v>8327</v>
      </c>
      <c r="S2098" s="16">
        <f t="shared" si="138"/>
        <v>41192.758506944447</v>
      </c>
      <c r="T2098" s="16">
        <f t="shared" si="139"/>
        <v>41208.165972222225</v>
      </c>
    </row>
    <row r="2099" spans="1:20" ht="4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36"/>
        <v>100</v>
      </c>
      <c r="P2099">
        <f t="shared" si="137"/>
        <v>78.95</v>
      </c>
      <c r="Q2099" s="11" t="s">
        <v>8323</v>
      </c>
      <c r="R2099" t="s">
        <v>8327</v>
      </c>
      <c r="S2099" s="16">
        <f t="shared" si="138"/>
        <v>40818.58489583333</v>
      </c>
      <c r="T2099" s="16">
        <f t="shared" si="139"/>
        <v>40878.626562500001</v>
      </c>
    </row>
    <row r="2100" spans="1:20" ht="4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36"/>
        <v>100</v>
      </c>
      <c r="P2100">
        <f t="shared" si="137"/>
        <v>188.13</v>
      </c>
      <c r="Q2100" s="11" t="s">
        <v>8323</v>
      </c>
      <c r="R2100" t="s">
        <v>8327</v>
      </c>
      <c r="S2100" s="16">
        <f t="shared" si="138"/>
        <v>40946.11383101852</v>
      </c>
      <c r="T2100" s="16">
        <f t="shared" si="139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36"/>
        <v>132</v>
      </c>
      <c r="P2101">
        <f t="shared" si="137"/>
        <v>63.03</v>
      </c>
      <c r="Q2101" s="11" t="s">
        <v>8323</v>
      </c>
      <c r="R2101" t="s">
        <v>8327</v>
      </c>
      <c r="S2101" s="16">
        <f t="shared" si="138"/>
        <v>42173.746342592596</v>
      </c>
      <c r="T2101" s="16">
        <f t="shared" si="139"/>
        <v>42187.152777777781</v>
      </c>
    </row>
    <row r="2102" spans="1:20" ht="4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36"/>
        <v>137</v>
      </c>
      <c r="P2102">
        <f t="shared" si="137"/>
        <v>30.37</v>
      </c>
      <c r="Q2102" s="11" t="s">
        <v>8323</v>
      </c>
      <c r="R2102" t="s">
        <v>8327</v>
      </c>
      <c r="S2102" s="16">
        <f t="shared" si="138"/>
        <v>41074.834965277776</v>
      </c>
      <c r="T2102" s="16">
        <f t="shared" si="139"/>
        <v>41090.165972222225</v>
      </c>
    </row>
    <row r="2103" spans="1:20" ht="4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36"/>
        <v>113</v>
      </c>
      <c r="P2103">
        <f t="shared" si="137"/>
        <v>51.48</v>
      </c>
      <c r="Q2103" s="11" t="s">
        <v>8323</v>
      </c>
      <c r="R2103" t="s">
        <v>8327</v>
      </c>
      <c r="S2103" s="16">
        <f t="shared" si="138"/>
        <v>40892.149467592593</v>
      </c>
      <c r="T2103" s="16">
        <f t="shared" si="139"/>
        <v>40952.149467592593</v>
      </c>
    </row>
    <row r="2104" spans="1:20" ht="4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36"/>
        <v>136</v>
      </c>
      <c r="P2104">
        <f t="shared" si="137"/>
        <v>35.79</v>
      </c>
      <c r="Q2104" s="11" t="s">
        <v>8323</v>
      </c>
      <c r="R2104" t="s">
        <v>8327</v>
      </c>
      <c r="S2104" s="16">
        <f t="shared" si="138"/>
        <v>40638.868611111109</v>
      </c>
      <c r="T2104" s="16">
        <f t="shared" si="139"/>
        <v>40668.868611111109</v>
      </c>
    </row>
    <row r="2105" spans="1:20" ht="2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36"/>
        <v>146</v>
      </c>
      <c r="P2105">
        <f t="shared" si="137"/>
        <v>98.82</v>
      </c>
      <c r="Q2105" s="11" t="s">
        <v>8323</v>
      </c>
      <c r="R2105" t="s">
        <v>8327</v>
      </c>
      <c r="S2105" s="16">
        <f t="shared" si="138"/>
        <v>41192.754942129628</v>
      </c>
      <c r="T2105" s="16">
        <f t="shared" si="139"/>
        <v>41222.7966087963</v>
      </c>
    </row>
    <row r="2106" spans="1:20" ht="4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36"/>
        <v>130</v>
      </c>
      <c r="P2106">
        <f t="shared" si="137"/>
        <v>28</v>
      </c>
      <c r="Q2106" s="11" t="s">
        <v>8323</v>
      </c>
      <c r="R2106" t="s">
        <v>8327</v>
      </c>
      <c r="S2106" s="16">
        <f t="shared" si="138"/>
        <v>41394.074467592596</v>
      </c>
      <c r="T2106" s="16">
        <f t="shared" si="139"/>
        <v>41425</v>
      </c>
    </row>
    <row r="2107" spans="1:20" ht="28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36"/>
        <v>254</v>
      </c>
      <c r="P2107">
        <f t="shared" si="137"/>
        <v>51.31</v>
      </c>
      <c r="Q2107" s="11" t="s">
        <v>8323</v>
      </c>
      <c r="R2107" t="s">
        <v>8327</v>
      </c>
      <c r="S2107" s="16">
        <f t="shared" si="138"/>
        <v>41951.788807870369</v>
      </c>
      <c r="T2107" s="16">
        <f t="shared" si="139"/>
        <v>41964.166666666672</v>
      </c>
    </row>
    <row r="2108" spans="1:20" ht="4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36"/>
        <v>107</v>
      </c>
      <c r="P2108">
        <f t="shared" si="137"/>
        <v>53.52</v>
      </c>
      <c r="Q2108" s="11" t="s">
        <v>8323</v>
      </c>
      <c r="R2108" t="s">
        <v>8327</v>
      </c>
      <c r="S2108" s="16">
        <f t="shared" si="138"/>
        <v>41270.21497685185</v>
      </c>
      <c r="T2108" s="16">
        <f t="shared" si="139"/>
        <v>41300.21497685185</v>
      </c>
    </row>
    <row r="2109" spans="1:20" ht="4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36"/>
        <v>108</v>
      </c>
      <c r="P2109">
        <f t="shared" si="137"/>
        <v>37.15</v>
      </c>
      <c r="Q2109" s="11" t="s">
        <v>8323</v>
      </c>
      <c r="R2109" t="s">
        <v>8327</v>
      </c>
      <c r="S2109" s="16">
        <f t="shared" si="138"/>
        <v>41934.71056712963</v>
      </c>
      <c r="T2109" s="16">
        <f t="shared" si="139"/>
        <v>41955.752233796295</v>
      </c>
    </row>
    <row r="2110" spans="1:20" ht="42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36"/>
        <v>107</v>
      </c>
      <c r="P2110">
        <f t="shared" si="137"/>
        <v>89.9</v>
      </c>
      <c r="Q2110" s="11" t="s">
        <v>8323</v>
      </c>
      <c r="R2110" t="s">
        <v>8327</v>
      </c>
      <c r="S2110" s="16">
        <f t="shared" si="138"/>
        <v>41135.175694444442</v>
      </c>
      <c r="T2110" s="16">
        <f t="shared" si="139"/>
        <v>41162.163194444445</v>
      </c>
    </row>
    <row r="2111" spans="1:20" ht="28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36"/>
        <v>107</v>
      </c>
      <c r="P2111">
        <f t="shared" si="137"/>
        <v>106.53</v>
      </c>
      <c r="Q2111" s="11" t="s">
        <v>8323</v>
      </c>
      <c r="R2111" t="s">
        <v>8327</v>
      </c>
      <c r="S2111" s="16">
        <f t="shared" si="138"/>
        <v>42160.708530092597</v>
      </c>
      <c r="T2111" s="16">
        <f t="shared" si="139"/>
        <v>42190.708530092597</v>
      </c>
    </row>
    <row r="2112" spans="1:20" ht="2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36"/>
        <v>100</v>
      </c>
      <c r="P2112">
        <f t="shared" si="137"/>
        <v>52.82</v>
      </c>
      <c r="Q2112" s="11" t="s">
        <v>8323</v>
      </c>
      <c r="R2112" t="s">
        <v>8327</v>
      </c>
      <c r="S2112" s="16">
        <f t="shared" si="138"/>
        <v>41759.670937499999</v>
      </c>
      <c r="T2112" s="16">
        <f t="shared" si="139"/>
        <v>41787.207638888889</v>
      </c>
    </row>
    <row r="2113" spans="1:20" ht="4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36"/>
        <v>107</v>
      </c>
      <c r="P2113">
        <f t="shared" si="137"/>
        <v>54.62</v>
      </c>
      <c r="Q2113" s="11" t="s">
        <v>8323</v>
      </c>
      <c r="R2113" t="s">
        <v>8327</v>
      </c>
      <c r="S2113" s="16">
        <f t="shared" si="138"/>
        <v>40703.197048611109</v>
      </c>
      <c r="T2113" s="16">
        <f t="shared" si="139"/>
        <v>40770.041666666664</v>
      </c>
    </row>
    <row r="2114" spans="1:20" ht="4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36"/>
        <v>100</v>
      </c>
      <c r="P2114">
        <f t="shared" si="137"/>
        <v>27.27</v>
      </c>
      <c r="Q2114" s="11" t="s">
        <v>8323</v>
      </c>
      <c r="R2114" t="s">
        <v>8327</v>
      </c>
      <c r="S2114" s="16">
        <f t="shared" si="138"/>
        <v>41365.928159722222</v>
      </c>
      <c r="T2114" s="16">
        <f t="shared" si="139"/>
        <v>41379.928159722222</v>
      </c>
    </row>
    <row r="2115" spans="1:20" ht="2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si="136"/>
        <v>105</v>
      </c>
      <c r="P2115">
        <f t="shared" si="137"/>
        <v>68.599999999999994</v>
      </c>
      <c r="Q2115" s="11" t="s">
        <v>8323</v>
      </c>
      <c r="R2115" t="s">
        <v>8327</v>
      </c>
      <c r="S2115" s="16">
        <f t="shared" si="138"/>
        <v>41870.86546296296</v>
      </c>
      <c r="T2115" s="16">
        <f t="shared" si="139"/>
        <v>41905.86546296296</v>
      </c>
    </row>
    <row r="2116" spans="1:20" ht="4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6"/>
        <v>105</v>
      </c>
      <c r="P2116">
        <f t="shared" si="137"/>
        <v>35.61</v>
      </c>
      <c r="Q2116" s="11" t="s">
        <v>8323</v>
      </c>
      <c r="R2116" t="s">
        <v>8327</v>
      </c>
      <c r="S2116" s="16">
        <f t="shared" si="138"/>
        <v>40458.815625000003</v>
      </c>
      <c r="T2116" s="16">
        <f t="shared" si="139"/>
        <v>40521.207638888889</v>
      </c>
    </row>
    <row r="2117" spans="1:20" ht="4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6"/>
        <v>226</v>
      </c>
      <c r="P2117">
        <f t="shared" si="137"/>
        <v>94.03</v>
      </c>
      <c r="Q2117" s="11" t="s">
        <v>8323</v>
      </c>
      <c r="R2117" t="s">
        <v>8327</v>
      </c>
      <c r="S2117" s="16">
        <f t="shared" si="138"/>
        <v>40564.081030092595</v>
      </c>
      <c r="T2117" s="16">
        <f t="shared" si="139"/>
        <v>40594.081030092595</v>
      </c>
    </row>
    <row r="2118" spans="1:20" ht="4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6"/>
        <v>101</v>
      </c>
      <c r="P2118">
        <f t="shared" si="137"/>
        <v>526.46</v>
      </c>
      <c r="Q2118" s="11" t="s">
        <v>8323</v>
      </c>
      <c r="R2118" t="s">
        <v>8327</v>
      </c>
      <c r="S2118" s="16">
        <f t="shared" si="138"/>
        <v>41136.777812500004</v>
      </c>
      <c r="T2118" s="16">
        <f t="shared" si="139"/>
        <v>41184.777812500004</v>
      </c>
    </row>
    <row r="2119" spans="1:20" ht="4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6"/>
        <v>148</v>
      </c>
      <c r="P2119">
        <f t="shared" si="137"/>
        <v>50.66</v>
      </c>
      <c r="Q2119" s="11" t="s">
        <v>8323</v>
      </c>
      <c r="R2119" t="s">
        <v>8327</v>
      </c>
      <c r="S2119" s="16">
        <f t="shared" si="138"/>
        <v>42290.059594907405</v>
      </c>
      <c r="T2119" s="16">
        <f t="shared" si="139"/>
        <v>42304.207638888889</v>
      </c>
    </row>
    <row r="2120" spans="1:20" ht="2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6"/>
        <v>135</v>
      </c>
      <c r="P2120">
        <f t="shared" si="137"/>
        <v>79.180000000000007</v>
      </c>
      <c r="Q2120" s="11" t="s">
        <v>8323</v>
      </c>
      <c r="R2120" t="s">
        <v>8327</v>
      </c>
      <c r="S2120" s="16">
        <f t="shared" si="138"/>
        <v>40718.839537037034</v>
      </c>
      <c r="T2120" s="16">
        <f t="shared" si="139"/>
        <v>40748.839537037034</v>
      </c>
    </row>
    <row r="2121" spans="1:20" ht="4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6"/>
        <v>101</v>
      </c>
      <c r="P2121">
        <f t="shared" si="137"/>
        <v>91.59</v>
      </c>
      <c r="Q2121" s="11" t="s">
        <v>8323</v>
      </c>
      <c r="R2121" t="s">
        <v>8327</v>
      </c>
      <c r="S2121" s="16">
        <f t="shared" si="138"/>
        <v>41107.130150462966</v>
      </c>
      <c r="T2121" s="16">
        <f t="shared" si="139"/>
        <v>41137.130150462966</v>
      </c>
    </row>
    <row r="2122" spans="1:20" ht="4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6"/>
        <v>101</v>
      </c>
      <c r="P2122">
        <f t="shared" si="137"/>
        <v>116.96</v>
      </c>
      <c r="Q2122" s="11" t="s">
        <v>8323</v>
      </c>
      <c r="R2122" t="s">
        <v>8327</v>
      </c>
      <c r="S2122" s="16">
        <f t="shared" si="138"/>
        <v>41591.964537037034</v>
      </c>
      <c r="T2122" s="16">
        <f t="shared" si="139"/>
        <v>41640.964537037034</v>
      </c>
    </row>
    <row r="2123" spans="1:20" ht="28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6"/>
        <v>1</v>
      </c>
      <c r="P2123">
        <f t="shared" si="137"/>
        <v>28.4</v>
      </c>
      <c r="Q2123" s="11" t="s">
        <v>8331</v>
      </c>
      <c r="R2123" t="s">
        <v>8332</v>
      </c>
      <c r="S2123" s="16">
        <f t="shared" si="138"/>
        <v>42716.7424537037</v>
      </c>
      <c r="T2123" s="16">
        <f t="shared" si="139"/>
        <v>42746.7424537037</v>
      </c>
    </row>
    <row r="2124" spans="1:20" ht="4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6"/>
        <v>0</v>
      </c>
      <c r="P2124">
        <f t="shared" si="137"/>
        <v>103.33</v>
      </c>
      <c r="Q2124" s="11" t="s">
        <v>8331</v>
      </c>
      <c r="R2124" t="s">
        <v>8332</v>
      </c>
      <c r="S2124" s="16">
        <f t="shared" si="138"/>
        <v>42712.300567129627</v>
      </c>
      <c r="T2124" s="16">
        <f t="shared" si="139"/>
        <v>42742.300567129627</v>
      </c>
    </row>
    <row r="2125" spans="1:20" ht="5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6"/>
        <v>10</v>
      </c>
      <c r="P2125">
        <f t="shared" si="137"/>
        <v>10</v>
      </c>
      <c r="Q2125" s="11" t="s">
        <v>8331</v>
      </c>
      <c r="R2125" t="s">
        <v>8332</v>
      </c>
      <c r="S2125" s="16">
        <f t="shared" si="138"/>
        <v>40198.424849537041</v>
      </c>
      <c r="T2125" s="16">
        <f t="shared" si="139"/>
        <v>40252.290972222225</v>
      </c>
    </row>
    <row r="2126" spans="1:20" ht="42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6"/>
        <v>10</v>
      </c>
      <c r="P2126">
        <f t="shared" si="137"/>
        <v>23</v>
      </c>
      <c r="Q2126" s="11" t="s">
        <v>8331</v>
      </c>
      <c r="R2126" t="s">
        <v>8332</v>
      </c>
      <c r="S2126" s="16">
        <f t="shared" si="138"/>
        <v>40464.028182870366</v>
      </c>
      <c r="T2126" s="16">
        <f t="shared" si="139"/>
        <v>40512.208333333336</v>
      </c>
    </row>
    <row r="2127" spans="1:20" ht="4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ref="O2127:O2190" si="140">ROUND(E2127/D2127*100,0)</f>
        <v>1</v>
      </c>
      <c r="P2127">
        <f t="shared" ref="P2127:P2190" si="141">IFERROR(ROUND(E2127/L2127,2),0)</f>
        <v>31.56</v>
      </c>
      <c r="Q2127" s="11" t="s">
        <v>8331</v>
      </c>
      <c r="R2127" t="s">
        <v>8332</v>
      </c>
      <c r="S2127" s="16">
        <f t="shared" ref="S2127:S2190" si="142">(((J2127/60)/60/24)+DATE(1970,1,1))</f>
        <v>42191.023530092592</v>
      </c>
      <c r="T2127" s="16">
        <f t="shared" ref="T2127:T2190" si="143">(((I2127/60)/60)/24)+DATE(1970,1,1)</f>
        <v>42221.023530092592</v>
      </c>
    </row>
    <row r="2128" spans="1:20" ht="4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40"/>
        <v>0</v>
      </c>
      <c r="P2128">
        <f t="shared" si="141"/>
        <v>5</v>
      </c>
      <c r="Q2128" s="11" t="s">
        <v>8331</v>
      </c>
      <c r="R2128" t="s">
        <v>8332</v>
      </c>
      <c r="S2128" s="16">
        <f t="shared" si="142"/>
        <v>41951.973229166666</v>
      </c>
      <c r="T2128" s="16">
        <f t="shared" si="143"/>
        <v>41981.973229166666</v>
      </c>
    </row>
    <row r="2129" spans="1:20" ht="2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40"/>
        <v>29</v>
      </c>
      <c r="P2129">
        <f t="shared" si="141"/>
        <v>34.22</v>
      </c>
      <c r="Q2129" s="11" t="s">
        <v>8331</v>
      </c>
      <c r="R2129" t="s">
        <v>8332</v>
      </c>
      <c r="S2129" s="16">
        <f t="shared" si="142"/>
        <v>42045.50535879629</v>
      </c>
      <c r="T2129" s="16">
        <f t="shared" si="143"/>
        <v>42075.463692129633</v>
      </c>
    </row>
    <row r="2130" spans="1:20" ht="4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40"/>
        <v>0</v>
      </c>
      <c r="P2130">
        <f t="shared" si="141"/>
        <v>25</v>
      </c>
      <c r="Q2130" s="11" t="s">
        <v>8331</v>
      </c>
      <c r="R2130" t="s">
        <v>8332</v>
      </c>
      <c r="S2130" s="16">
        <f t="shared" si="142"/>
        <v>41843.772789351853</v>
      </c>
      <c r="T2130" s="16">
        <f t="shared" si="143"/>
        <v>41903.772789351853</v>
      </c>
    </row>
    <row r="2131" spans="1:20" ht="4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40"/>
        <v>12</v>
      </c>
      <c r="P2131">
        <f t="shared" si="141"/>
        <v>19.670000000000002</v>
      </c>
      <c r="Q2131" s="11" t="s">
        <v>8331</v>
      </c>
      <c r="R2131" t="s">
        <v>8332</v>
      </c>
      <c r="S2131" s="16">
        <f t="shared" si="142"/>
        <v>42409.024305555555</v>
      </c>
      <c r="T2131" s="16">
        <f t="shared" si="143"/>
        <v>42439.024305555555</v>
      </c>
    </row>
    <row r="2132" spans="1:20" ht="2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40"/>
        <v>0</v>
      </c>
      <c r="P2132">
        <f t="shared" si="141"/>
        <v>21.25</v>
      </c>
      <c r="Q2132" s="11" t="s">
        <v>8331</v>
      </c>
      <c r="R2132" t="s">
        <v>8332</v>
      </c>
      <c r="S2132" s="16">
        <f t="shared" si="142"/>
        <v>41832.086377314816</v>
      </c>
      <c r="T2132" s="16">
        <f t="shared" si="143"/>
        <v>41867.086377314816</v>
      </c>
    </row>
    <row r="2133" spans="1:20" ht="4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40"/>
        <v>5</v>
      </c>
      <c r="P2133">
        <f t="shared" si="141"/>
        <v>8.33</v>
      </c>
      <c r="Q2133" s="11" t="s">
        <v>8331</v>
      </c>
      <c r="R2133" t="s">
        <v>8332</v>
      </c>
      <c r="S2133" s="16">
        <f t="shared" si="142"/>
        <v>42167.207071759258</v>
      </c>
      <c r="T2133" s="16">
        <f t="shared" si="143"/>
        <v>42197.207071759258</v>
      </c>
    </row>
    <row r="2134" spans="1:20" ht="4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40"/>
        <v>2</v>
      </c>
      <c r="P2134">
        <f t="shared" si="141"/>
        <v>21.34</v>
      </c>
      <c r="Q2134" s="11" t="s">
        <v>8331</v>
      </c>
      <c r="R2134" t="s">
        <v>8332</v>
      </c>
      <c r="S2134" s="16">
        <f t="shared" si="142"/>
        <v>41643.487175925926</v>
      </c>
      <c r="T2134" s="16">
        <f t="shared" si="143"/>
        <v>41673.487175925926</v>
      </c>
    </row>
    <row r="2135" spans="1:20" ht="4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40"/>
        <v>2</v>
      </c>
      <c r="P2135">
        <f t="shared" si="141"/>
        <v>5.33</v>
      </c>
      <c r="Q2135" s="11" t="s">
        <v>8331</v>
      </c>
      <c r="R2135" t="s">
        <v>8332</v>
      </c>
      <c r="S2135" s="16">
        <f t="shared" si="142"/>
        <v>40619.097210648149</v>
      </c>
      <c r="T2135" s="16">
        <f t="shared" si="143"/>
        <v>40657.290972222225</v>
      </c>
    </row>
    <row r="2136" spans="1:20" ht="4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40"/>
        <v>2</v>
      </c>
      <c r="P2136">
        <f t="shared" si="141"/>
        <v>34.67</v>
      </c>
      <c r="Q2136" s="11" t="s">
        <v>8331</v>
      </c>
      <c r="R2136" t="s">
        <v>8332</v>
      </c>
      <c r="S2136" s="16">
        <f t="shared" si="142"/>
        <v>41361.886469907404</v>
      </c>
      <c r="T2136" s="16">
        <f t="shared" si="143"/>
        <v>41391.886469907404</v>
      </c>
    </row>
    <row r="2137" spans="1:20" ht="4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40"/>
        <v>10</v>
      </c>
      <c r="P2137">
        <f t="shared" si="141"/>
        <v>21.73</v>
      </c>
      <c r="Q2137" s="11" t="s">
        <v>8331</v>
      </c>
      <c r="R2137" t="s">
        <v>8332</v>
      </c>
      <c r="S2137" s="16">
        <f t="shared" si="142"/>
        <v>41156.963344907403</v>
      </c>
      <c r="T2137" s="16">
        <f t="shared" si="143"/>
        <v>41186.963344907403</v>
      </c>
    </row>
    <row r="2138" spans="1:20" ht="4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40"/>
        <v>0</v>
      </c>
      <c r="P2138">
        <f t="shared" si="141"/>
        <v>11.92</v>
      </c>
      <c r="Q2138" s="11" t="s">
        <v>8331</v>
      </c>
      <c r="R2138" t="s">
        <v>8332</v>
      </c>
      <c r="S2138" s="16">
        <f t="shared" si="142"/>
        <v>41536.509097222224</v>
      </c>
      <c r="T2138" s="16">
        <f t="shared" si="143"/>
        <v>41566.509097222224</v>
      </c>
    </row>
    <row r="2139" spans="1:20" ht="4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40"/>
        <v>28</v>
      </c>
      <c r="P2139">
        <f t="shared" si="141"/>
        <v>26.6</v>
      </c>
      <c r="Q2139" s="11" t="s">
        <v>8331</v>
      </c>
      <c r="R2139" t="s">
        <v>8332</v>
      </c>
      <c r="S2139" s="16">
        <f t="shared" si="142"/>
        <v>41948.771168981482</v>
      </c>
      <c r="T2139" s="16">
        <f t="shared" si="143"/>
        <v>41978.771168981482</v>
      </c>
    </row>
    <row r="2140" spans="1:20" ht="2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40"/>
        <v>13</v>
      </c>
      <c r="P2140">
        <f t="shared" si="141"/>
        <v>10.67</v>
      </c>
      <c r="Q2140" s="11" t="s">
        <v>8331</v>
      </c>
      <c r="R2140" t="s">
        <v>8332</v>
      </c>
      <c r="S2140" s="16">
        <f t="shared" si="142"/>
        <v>41557.013182870374</v>
      </c>
      <c r="T2140" s="16">
        <f t="shared" si="143"/>
        <v>41587.054849537039</v>
      </c>
    </row>
    <row r="2141" spans="1:20" ht="4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40"/>
        <v>5</v>
      </c>
      <c r="P2141">
        <f t="shared" si="141"/>
        <v>29.04</v>
      </c>
      <c r="Q2141" s="11" t="s">
        <v>8331</v>
      </c>
      <c r="R2141" t="s">
        <v>8332</v>
      </c>
      <c r="S2141" s="16">
        <f t="shared" si="142"/>
        <v>42647.750092592592</v>
      </c>
      <c r="T2141" s="16">
        <f t="shared" si="143"/>
        <v>42677.750092592592</v>
      </c>
    </row>
    <row r="2142" spans="1:20" ht="4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40"/>
        <v>0</v>
      </c>
      <c r="P2142">
        <f t="shared" si="141"/>
        <v>50.91</v>
      </c>
      <c r="Q2142" s="11" t="s">
        <v>8331</v>
      </c>
      <c r="R2142" t="s">
        <v>8332</v>
      </c>
      <c r="S2142" s="16">
        <f t="shared" si="142"/>
        <v>41255.833611111113</v>
      </c>
      <c r="T2142" s="16">
        <f t="shared" si="143"/>
        <v>41285.833611111113</v>
      </c>
    </row>
    <row r="2143" spans="1:20" ht="4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40"/>
        <v>0</v>
      </c>
      <c r="P2143">
        <f t="shared" si="141"/>
        <v>0</v>
      </c>
      <c r="Q2143" s="11" t="s">
        <v>8331</v>
      </c>
      <c r="R2143" t="s">
        <v>8332</v>
      </c>
      <c r="S2143" s="16">
        <f t="shared" si="142"/>
        <v>41927.235636574071</v>
      </c>
      <c r="T2143" s="16">
        <f t="shared" si="143"/>
        <v>41957.277303240742</v>
      </c>
    </row>
    <row r="2144" spans="1:20" ht="4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40"/>
        <v>6</v>
      </c>
      <c r="P2144">
        <f t="shared" si="141"/>
        <v>50.08</v>
      </c>
      <c r="Q2144" s="11" t="s">
        <v>8331</v>
      </c>
      <c r="R2144" t="s">
        <v>8332</v>
      </c>
      <c r="S2144" s="16">
        <f t="shared" si="142"/>
        <v>42340.701504629629</v>
      </c>
      <c r="T2144" s="16">
        <f t="shared" si="143"/>
        <v>42368.701504629629</v>
      </c>
    </row>
    <row r="2145" spans="1:20" ht="4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40"/>
        <v>11</v>
      </c>
      <c r="P2145">
        <f t="shared" si="141"/>
        <v>45</v>
      </c>
      <c r="Q2145" s="11" t="s">
        <v>8331</v>
      </c>
      <c r="R2145" t="s">
        <v>8332</v>
      </c>
      <c r="S2145" s="16">
        <f t="shared" si="142"/>
        <v>40332.886712962965</v>
      </c>
      <c r="T2145" s="16">
        <f t="shared" si="143"/>
        <v>40380.791666666664</v>
      </c>
    </row>
    <row r="2146" spans="1:20" ht="4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40"/>
        <v>2</v>
      </c>
      <c r="P2146">
        <f t="shared" si="141"/>
        <v>25.29</v>
      </c>
      <c r="Q2146" s="11" t="s">
        <v>8331</v>
      </c>
      <c r="R2146" t="s">
        <v>8332</v>
      </c>
      <c r="S2146" s="16">
        <f t="shared" si="142"/>
        <v>41499.546759259261</v>
      </c>
      <c r="T2146" s="16">
        <f t="shared" si="143"/>
        <v>41531.546759259261</v>
      </c>
    </row>
    <row r="2147" spans="1:20" ht="4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40"/>
        <v>30</v>
      </c>
      <c r="P2147">
        <f t="shared" si="141"/>
        <v>51.29</v>
      </c>
      <c r="Q2147" s="11" t="s">
        <v>8331</v>
      </c>
      <c r="R2147" t="s">
        <v>8332</v>
      </c>
      <c r="S2147" s="16">
        <f t="shared" si="142"/>
        <v>41575.237430555557</v>
      </c>
      <c r="T2147" s="16">
        <f t="shared" si="143"/>
        <v>41605.279097222221</v>
      </c>
    </row>
    <row r="2148" spans="1:20" ht="4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40"/>
        <v>0</v>
      </c>
      <c r="P2148">
        <f t="shared" si="141"/>
        <v>1</v>
      </c>
      <c r="Q2148" s="11" t="s">
        <v>8331</v>
      </c>
      <c r="R2148" t="s">
        <v>8332</v>
      </c>
      <c r="S2148" s="16">
        <f t="shared" si="142"/>
        <v>42397.679513888885</v>
      </c>
      <c r="T2148" s="16">
        <f t="shared" si="14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40"/>
        <v>1</v>
      </c>
      <c r="P2149">
        <f t="shared" si="141"/>
        <v>49.38</v>
      </c>
      <c r="Q2149" s="11" t="s">
        <v>8331</v>
      </c>
      <c r="R2149" t="s">
        <v>8332</v>
      </c>
      <c r="S2149" s="16">
        <f t="shared" si="142"/>
        <v>41927.295694444445</v>
      </c>
      <c r="T2149" s="16">
        <f t="shared" si="143"/>
        <v>41959.337361111116</v>
      </c>
    </row>
    <row r="2150" spans="1:20" ht="4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40"/>
        <v>2</v>
      </c>
      <c r="P2150">
        <f t="shared" si="141"/>
        <v>1</v>
      </c>
      <c r="Q2150" s="11" t="s">
        <v>8331</v>
      </c>
      <c r="R2150" t="s">
        <v>8332</v>
      </c>
      <c r="S2150" s="16">
        <f t="shared" si="142"/>
        <v>42066.733587962968</v>
      </c>
      <c r="T2150" s="16">
        <f t="shared" si="143"/>
        <v>42096.691921296297</v>
      </c>
    </row>
    <row r="2151" spans="1:20" ht="42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40"/>
        <v>0</v>
      </c>
      <c r="P2151">
        <f t="shared" si="141"/>
        <v>0</v>
      </c>
      <c r="Q2151" s="11" t="s">
        <v>8331</v>
      </c>
      <c r="R2151" t="s">
        <v>8332</v>
      </c>
      <c r="S2151" s="16">
        <f t="shared" si="142"/>
        <v>40355.024953703702</v>
      </c>
      <c r="T2151" s="16">
        <f t="shared" si="14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40"/>
        <v>1</v>
      </c>
      <c r="P2152">
        <f t="shared" si="141"/>
        <v>101.25</v>
      </c>
      <c r="Q2152" s="11" t="s">
        <v>8331</v>
      </c>
      <c r="R2152" t="s">
        <v>8332</v>
      </c>
      <c r="S2152" s="16">
        <f t="shared" si="142"/>
        <v>42534.284710648149</v>
      </c>
      <c r="T2152" s="16">
        <f t="shared" si="143"/>
        <v>42564.284710648149</v>
      </c>
    </row>
    <row r="2153" spans="1:20" ht="4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40"/>
        <v>0</v>
      </c>
      <c r="P2153">
        <f t="shared" si="141"/>
        <v>19.670000000000002</v>
      </c>
      <c r="Q2153" s="11" t="s">
        <v>8331</v>
      </c>
      <c r="R2153" t="s">
        <v>8332</v>
      </c>
      <c r="S2153" s="16">
        <f t="shared" si="142"/>
        <v>42520.847384259265</v>
      </c>
      <c r="T2153" s="16">
        <f t="shared" si="143"/>
        <v>42550.847384259265</v>
      </c>
    </row>
    <row r="2154" spans="1:20" ht="4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40"/>
        <v>0</v>
      </c>
      <c r="P2154">
        <f t="shared" si="141"/>
        <v>12.5</v>
      </c>
      <c r="Q2154" s="11" t="s">
        <v>8331</v>
      </c>
      <c r="R2154" t="s">
        <v>8332</v>
      </c>
      <c r="S2154" s="16">
        <f t="shared" si="142"/>
        <v>41683.832280092596</v>
      </c>
      <c r="T2154" s="16">
        <f t="shared" si="143"/>
        <v>41713.790613425925</v>
      </c>
    </row>
    <row r="2155" spans="1:20" ht="4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40"/>
        <v>0</v>
      </c>
      <c r="P2155">
        <f t="shared" si="141"/>
        <v>8.5</v>
      </c>
      <c r="Q2155" s="11" t="s">
        <v>8331</v>
      </c>
      <c r="R2155" t="s">
        <v>8332</v>
      </c>
      <c r="S2155" s="16">
        <f t="shared" si="142"/>
        <v>41974.911087962959</v>
      </c>
      <c r="T2155" s="16">
        <f t="shared" si="143"/>
        <v>42014.332638888889</v>
      </c>
    </row>
    <row r="2156" spans="1:20" ht="2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40"/>
        <v>1</v>
      </c>
      <c r="P2156">
        <f t="shared" si="141"/>
        <v>1</v>
      </c>
      <c r="Q2156" s="11" t="s">
        <v>8331</v>
      </c>
      <c r="R2156" t="s">
        <v>8332</v>
      </c>
      <c r="S2156" s="16">
        <f t="shared" si="142"/>
        <v>41647.632256944446</v>
      </c>
      <c r="T2156" s="16">
        <f t="shared" si="143"/>
        <v>41667.632256944446</v>
      </c>
    </row>
    <row r="2157" spans="1:20" ht="4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40"/>
        <v>2</v>
      </c>
      <c r="P2157">
        <f t="shared" si="141"/>
        <v>23</v>
      </c>
      <c r="Q2157" s="11" t="s">
        <v>8331</v>
      </c>
      <c r="R2157" t="s">
        <v>8332</v>
      </c>
      <c r="S2157" s="16">
        <f t="shared" si="142"/>
        <v>42430.747511574074</v>
      </c>
      <c r="T2157" s="16">
        <f t="shared" si="143"/>
        <v>42460.70584490741</v>
      </c>
    </row>
    <row r="2158" spans="1:20" ht="28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40"/>
        <v>3</v>
      </c>
      <c r="P2158">
        <f t="shared" si="141"/>
        <v>17.989999999999998</v>
      </c>
      <c r="Q2158" s="11" t="s">
        <v>8331</v>
      </c>
      <c r="R2158" t="s">
        <v>8332</v>
      </c>
      <c r="S2158" s="16">
        <f t="shared" si="142"/>
        <v>41488.85423611111</v>
      </c>
      <c r="T2158" s="16">
        <f t="shared" si="143"/>
        <v>41533.85423611111</v>
      </c>
    </row>
    <row r="2159" spans="1:20" ht="2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40"/>
        <v>28</v>
      </c>
      <c r="P2159">
        <f t="shared" si="141"/>
        <v>370.95</v>
      </c>
      <c r="Q2159" s="11" t="s">
        <v>8331</v>
      </c>
      <c r="R2159" t="s">
        <v>8332</v>
      </c>
      <c r="S2159" s="16">
        <f t="shared" si="142"/>
        <v>42694.98128472222</v>
      </c>
      <c r="T2159" s="16">
        <f t="shared" si="143"/>
        <v>42727.332638888889</v>
      </c>
    </row>
    <row r="2160" spans="1:20" ht="4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40"/>
        <v>7</v>
      </c>
      <c r="P2160">
        <f t="shared" si="141"/>
        <v>63.57</v>
      </c>
      <c r="Q2160" s="11" t="s">
        <v>8331</v>
      </c>
      <c r="R2160" t="s">
        <v>8332</v>
      </c>
      <c r="S2160" s="16">
        <f t="shared" si="142"/>
        <v>41264.853865740741</v>
      </c>
      <c r="T2160" s="16">
        <f t="shared" si="143"/>
        <v>41309.853865740741</v>
      </c>
    </row>
    <row r="2161" spans="1:20" ht="5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40"/>
        <v>1</v>
      </c>
      <c r="P2161">
        <f t="shared" si="141"/>
        <v>13</v>
      </c>
      <c r="Q2161" s="11" t="s">
        <v>8331</v>
      </c>
      <c r="R2161" t="s">
        <v>8332</v>
      </c>
      <c r="S2161" s="16">
        <f t="shared" si="142"/>
        <v>40710.731180555551</v>
      </c>
      <c r="T2161" s="16">
        <f t="shared" si="143"/>
        <v>40740.731180555551</v>
      </c>
    </row>
    <row r="2162" spans="1:20" ht="4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40"/>
        <v>1</v>
      </c>
      <c r="P2162">
        <f t="shared" si="141"/>
        <v>5.31</v>
      </c>
      <c r="Q2162" s="11" t="s">
        <v>8331</v>
      </c>
      <c r="R2162" t="s">
        <v>8332</v>
      </c>
      <c r="S2162" s="16">
        <f t="shared" si="142"/>
        <v>41018.711863425924</v>
      </c>
      <c r="T2162" s="16">
        <f t="shared" si="143"/>
        <v>41048.711863425924</v>
      </c>
    </row>
    <row r="2163" spans="1:20" ht="2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40"/>
        <v>116</v>
      </c>
      <c r="P2163">
        <f t="shared" si="141"/>
        <v>35.619999999999997</v>
      </c>
      <c r="Q2163" s="11" t="s">
        <v>8323</v>
      </c>
      <c r="R2163" t="s">
        <v>8324</v>
      </c>
      <c r="S2163" s="16">
        <f t="shared" si="142"/>
        <v>42240.852534722217</v>
      </c>
      <c r="T2163" s="16">
        <f t="shared" si="143"/>
        <v>42270.852534722217</v>
      </c>
    </row>
    <row r="2164" spans="1:20" ht="4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40"/>
        <v>112</v>
      </c>
      <c r="P2164">
        <f t="shared" si="141"/>
        <v>87.1</v>
      </c>
      <c r="Q2164" s="11" t="s">
        <v>8323</v>
      </c>
      <c r="R2164" t="s">
        <v>8324</v>
      </c>
      <c r="S2164" s="16">
        <f t="shared" si="142"/>
        <v>41813.766099537039</v>
      </c>
      <c r="T2164" s="16">
        <f t="shared" si="143"/>
        <v>41844.766099537039</v>
      </c>
    </row>
    <row r="2165" spans="1:20" ht="4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40"/>
        <v>132</v>
      </c>
      <c r="P2165">
        <f t="shared" si="141"/>
        <v>75.11</v>
      </c>
      <c r="Q2165" s="11" t="s">
        <v>8323</v>
      </c>
      <c r="R2165" t="s">
        <v>8324</v>
      </c>
      <c r="S2165" s="16">
        <f t="shared" si="142"/>
        <v>42111.899537037039</v>
      </c>
      <c r="T2165" s="16">
        <f t="shared" si="143"/>
        <v>42163.159722222219</v>
      </c>
    </row>
    <row r="2166" spans="1:20" ht="2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40"/>
        <v>103</v>
      </c>
      <c r="P2166">
        <f t="shared" si="141"/>
        <v>68.010000000000005</v>
      </c>
      <c r="Q2166" s="11" t="s">
        <v>8323</v>
      </c>
      <c r="R2166" t="s">
        <v>8324</v>
      </c>
      <c r="S2166" s="16">
        <f t="shared" si="142"/>
        <v>42515.71775462963</v>
      </c>
      <c r="T2166" s="16">
        <f t="shared" si="143"/>
        <v>42546.165972222225</v>
      </c>
    </row>
    <row r="2167" spans="1:20" ht="4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40"/>
        <v>139</v>
      </c>
      <c r="P2167">
        <f t="shared" si="141"/>
        <v>29.62</v>
      </c>
      <c r="Q2167" s="11" t="s">
        <v>8323</v>
      </c>
      <c r="R2167" t="s">
        <v>8324</v>
      </c>
      <c r="S2167" s="16">
        <f t="shared" si="142"/>
        <v>42438.667071759264</v>
      </c>
      <c r="T2167" s="16">
        <f t="shared" si="143"/>
        <v>42468.625405092593</v>
      </c>
    </row>
    <row r="2168" spans="1:20" ht="5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40"/>
        <v>147</v>
      </c>
      <c r="P2168">
        <f t="shared" si="141"/>
        <v>91.63</v>
      </c>
      <c r="Q2168" s="11" t="s">
        <v>8323</v>
      </c>
      <c r="R2168" t="s">
        <v>8324</v>
      </c>
      <c r="S2168" s="16">
        <f t="shared" si="142"/>
        <v>41933.838171296295</v>
      </c>
      <c r="T2168" s="16">
        <f t="shared" si="143"/>
        <v>41978.879837962959</v>
      </c>
    </row>
    <row r="2169" spans="1:20" ht="2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40"/>
        <v>120</v>
      </c>
      <c r="P2169">
        <f t="shared" si="141"/>
        <v>22.5</v>
      </c>
      <c r="Q2169" s="11" t="s">
        <v>8323</v>
      </c>
      <c r="R2169" t="s">
        <v>8324</v>
      </c>
      <c r="S2169" s="16">
        <f t="shared" si="142"/>
        <v>41153.066400462965</v>
      </c>
      <c r="T2169" s="16">
        <f t="shared" si="143"/>
        <v>41167.066400462965</v>
      </c>
    </row>
    <row r="2170" spans="1:20" ht="2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40"/>
        <v>122</v>
      </c>
      <c r="P2170">
        <f t="shared" si="141"/>
        <v>64.37</v>
      </c>
      <c r="Q2170" s="11" t="s">
        <v>8323</v>
      </c>
      <c r="R2170" t="s">
        <v>8324</v>
      </c>
      <c r="S2170" s="16">
        <f t="shared" si="142"/>
        <v>42745.600243055553</v>
      </c>
      <c r="T2170" s="16">
        <f t="shared" si="143"/>
        <v>42776.208333333328</v>
      </c>
    </row>
    <row r="2171" spans="1:20" ht="42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40"/>
        <v>100</v>
      </c>
      <c r="P2171">
        <f t="shared" si="141"/>
        <v>21.86</v>
      </c>
      <c r="Q2171" s="11" t="s">
        <v>8323</v>
      </c>
      <c r="R2171" t="s">
        <v>8324</v>
      </c>
      <c r="S2171" s="16">
        <f t="shared" si="142"/>
        <v>42793.700821759259</v>
      </c>
      <c r="T2171" s="16">
        <f t="shared" si="143"/>
        <v>42796.700821759259</v>
      </c>
    </row>
    <row r="2172" spans="1:20" ht="4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40"/>
        <v>181</v>
      </c>
      <c r="P2172">
        <f t="shared" si="141"/>
        <v>33.32</v>
      </c>
      <c r="Q2172" s="11" t="s">
        <v>8323</v>
      </c>
      <c r="R2172" t="s">
        <v>8324</v>
      </c>
      <c r="S2172" s="16">
        <f t="shared" si="142"/>
        <v>42198.750254629631</v>
      </c>
      <c r="T2172" s="16">
        <f t="shared" si="143"/>
        <v>42238.750254629631</v>
      </c>
    </row>
    <row r="2173" spans="1:20" ht="4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40"/>
        <v>106</v>
      </c>
      <c r="P2173">
        <f t="shared" si="141"/>
        <v>90.28</v>
      </c>
      <c r="Q2173" s="11" t="s">
        <v>8323</v>
      </c>
      <c r="R2173" t="s">
        <v>8324</v>
      </c>
      <c r="S2173" s="16">
        <f t="shared" si="142"/>
        <v>42141.95711805555</v>
      </c>
      <c r="T2173" s="16">
        <f t="shared" si="143"/>
        <v>42177.208333333328</v>
      </c>
    </row>
    <row r="2174" spans="1:20" ht="4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40"/>
        <v>100</v>
      </c>
      <c r="P2174">
        <f t="shared" si="141"/>
        <v>76.92</v>
      </c>
      <c r="Q2174" s="11" t="s">
        <v>8323</v>
      </c>
      <c r="R2174" t="s">
        <v>8324</v>
      </c>
      <c r="S2174" s="16">
        <f t="shared" si="142"/>
        <v>42082.580092592587</v>
      </c>
      <c r="T2174" s="16">
        <f t="shared" si="143"/>
        <v>42112.580092592587</v>
      </c>
    </row>
    <row r="2175" spans="1:20" ht="4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40"/>
        <v>127</v>
      </c>
      <c r="P2175">
        <f t="shared" si="141"/>
        <v>59.23</v>
      </c>
      <c r="Q2175" s="11" t="s">
        <v>8323</v>
      </c>
      <c r="R2175" t="s">
        <v>8324</v>
      </c>
      <c r="S2175" s="16">
        <f t="shared" si="142"/>
        <v>41495.692627314813</v>
      </c>
      <c r="T2175" s="16">
        <f t="shared" si="143"/>
        <v>41527.165972222225</v>
      </c>
    </row>
    <row r="2176" spans="1:20" ht="42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40"/>
        <v>103</v>
      </c>
      <c r="P2176">
        <f t="shared" si="141"/>
        <v>65.38</v>
      </c>
      <c r="Q2176" s="11" t="s">
        <v>8323</v>
      </c>
      <c r="R2176" t="s">
        <v>8324</v>
      </c>
      <c r="S2176" s="16">
        <f t="shared" si="142"/>
        <v>42465.542905092589</v>
      </c>
      <c r="T2176" s="16">
        <f t="shared" si="143"/>
        <v>42495.542905092589</v>
      </c>
    </row>
    <row r="2177" spans="1:20" ht="4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40"/>
        <v>250</v>
      </c>
      <c r="P2177">
        <f t="shared" si="141"/>
        <v>67.31</v>
      </c>
      <c r="Q2177" s="11" t="s">
        <v>8323</v>
      </c>
      <c r="R2177" t="s">
        <v>8324</v>
      </c>
      <c r="S2177" s="16">
        <f t="shared" si="142"/>
        <v>42565.009097222224</v>
      </c>
      <c r="T2177" s="16">
        <f t="shared" si="143"/>
        <v>42572.009097222224</v>
      </c>
    </row>
    <row r="2178" spans="1:20" ht="4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40"/>
        <v>126</v>
      </c>
      <c r="P2178">
        <f t="shared" si="141"/>
        <v>88.75</v>
      </c>
      <c r="Q2178" s="11" t="s">
        <v>8323</v>
      </c>
      <c r="R2178" t="s">
        <v>8324</v>
      </c>
      <c r="S2178" s="16">
        <f t="shared" si="142"/>
        <v>42096.633206018523</v>
      </c>
      <c r="T2178" s="16">
        <f t="shared" si="143"/>
        <v>42126.633206018523</v>
      </c>
    </row>
    <row r="2179" spans="1:20" ht="56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si="140"/>
        <v>100</v>
      </c>
      <c r="P2179">
        <f t="shared" si="141"/>
        <v>65.87</v>
      </c>
      <c r="Q2179" s="11" t="s">
        <v>8323</v>
      </c>
      <c r="R2179" t="s">
        <v>8324</v>
      </c>
      <c r="S2179" s="16">
        <f t="shared" si="142"/>
        <v>42502.250775462962</v>
      </c>
      <c r="T2179" s="16">
        <f t="shared" si="143"/>
        <v>42527.250775462962</v>
      </c>
    </row>
    <row r="2180" spans="1:20" ht="4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40"/>
        <v>139</v>
      </c>
      <c r="P2180">
        <f t="shared" si="141"/>
        <v>40.35</v>
      </c>
      <c r="Q2180" s="11" t="s">
        <v>8323</v>
      </c>
      <c r="R2180" t="s">
        <v>8324</v>
      </c>
      <c r="S2180" s="16">
        <f t="shared" si="142"/>
        <v>42723.63653935185</v>
      </c>
      <c r="T2180" s="16">
        <f t="shared" si="143"/>
        <v>42753.63653935185</v>
      </c>
    </row>
    <row r="2181" spans="1:20" ht="28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40"/>
        <v>161</v>
      </c>
      <c r="P2181">
        <f t="shared" si="141"/>
        <v>76.86</v>
      </c>
      <c r="Q2181" s="11" t="s">
        <v>8323</v>
      </c>
      <c r="R2181" t="s">
        <v>8324</v>
      </c>
      <c r="S2181" s="16">
        <f t="shared" si="142"/>
        <v>42075.171203703707</v>
      </c>
      <c r="T2181" s="16">
        <f t="shared" si="143"/>
        <v>42105.171203703707</v>
      </c>
    </row>
    <row r="2182" spans="1:20" ht="2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40"/>
        <v>107</v>
      </c>
      <c r="P2182">
        <f t="shared" si="141"/>
        <v>68.709999999999994</v>
      </c>
      <c r="Q2182" s="11" t="s">
        <v>8323</v>
      </c>
      <c r="R2182" t="s">
        <v>8324</v>
      </c>
      <c r="S2182" s="16">
        <f t="shared" si="142"/>
        <v>42279.669768518521</v>
      </c>
      <c r="T2182" s="16">
        <f t="shared" si="143"/>
        <v>42321.711435185185</v>
      </c>
    </row>
    <row r="2183" spans="1:20" ht="42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40"/>
        <v>153</v>
      </c>
      <c r="P2183">
        <f t="shared" si="141"/>
        <v>57.77</v>
      </c>
      <c r="Q2183" s="11" t="s">
        <v>8331</v>
      </c>
      <c r="R2183" t="s">
        <v>8349</v>
      </c>
      <c r="S2183" s="16">
        <f t="shared" si="142"/>
        <v>42773.005243055552</v>
      </c>
      <c r="T2183" s="16">
        <f t="shared" si="143"/>
        <v>42787.005243055552</v>
      </c>
    </row>
    <row r="2184" spans="1:20" ht="4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40"/>
        <v>524</v>
      </c>
      <c r="P2184">
        <f t="shared" si="141"/>
        <v>44.17</v>
      </c>
      <c r="Q2184" s="11" t="s">
        <v>8331</v>
      </c>
      <c r="R2184" t="s">
        <v>8349</v>
      </c>
      <c r="S2184" s="16">
        <f t="shared" si="142"/>
        <v>41879.900752314818</v>
      </c>
      <c r="T2184" s="16">
        <f t="shared" si="143"/>
        <v>41914.900752314818</v>
      </c>
    </row>
    <row r="2185" spans="1:20" ht="4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40"/>
        <v>489</v>
      </c>
      <c r="P2185">
        <f t="shared" si="141"/>
        <v>31.57</v>
      </c>
      <c r="Q2185" s="11" t="s">
        <v>8331</v>
      </c>
      <c r="R2185" t="s">
        <v>8349</v>
      </c>
      <c r="S2185" s="16">
        <f t="shared" si="142"/>
        <v>42745.365474537044</v>
      </c>
      <c r="T2185" s="16">
        <f t="shared" si="143"/>
        <v>42775.208333333328</v>
      </c>
    </row>
    <row r="2186" spans="1:20" ht="42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40"/>
        <v>285</v>
      </c>
      <c r="P2186">
        <f t="shared" si="141"/>
        <v>107.05</v>
      </c>
      <c r="Q2186" s="11" t="s">
        <v>8331</v>
      </c>
      <c r="R2186" t="s">
        <v>8349</v>
      </c>
      <c r="S2186" s="16">
        <f t="shared" si="142"/>
        <v>42380.690289351856</v>
      </c>
      <c r="T2186" s="16">
        <f t="shared" si="143"/>
        <v>42394.666666666672</v>
      </c>
    </row>
    <row r="2187" spans="1:20" ht="4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40"/>
        <v>1857</v>
      </c>
      <c r="P2187">
        <f t="shared" si="141"/>
        <v>149.03</v>
      </c>
      <c r="Q2187" s="11" t="s">
        <v>8331</v>
      </c>
      <c r="R2187" t="s">
        <v>8349</v>
      </c>
      <c r="S2187" s="16">
        <f t="shared" si="142"/>
        <v>41319.349988425929</v>
      </c>
      <c r="T2187" s="16">
        <f t="shared" si="143"/>
        <v>41359.349988425929</v>
      </c>
    </row>
    <row r="2188" spans="1:20" ht="28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40"/>
        <v>110</v>
      </c>
      <c r="P2188">
        <f t="shared" si="141"/>
        <v>55.96</v>
      </c>
      <c r="Q2188" s="11" t="s">
        <v>8331</v>
      </c>
      <c r="R2188" t="s">
        <v>8349</v>
      </c>
      <c r="S2188" s="16">
        <f t="shared" si="142"/>
        <v>42583.615081018521</v>
      </c>
      <c r="T2188" s="16">
        <f t="shared" si="143"/>
        <v>42620.083333333328</v>
      </c>
    </row>
    <row r="2189" spans="1:20" ht="4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40"/>
        <v>1015</v>
      </c>
      <c r="P2189">
        <f t="shared" si="141"/>
        <v>56.97</v>
      </c>
      <c r="Q2189" s="11" t="s">
        <v>8331</v>
      </c>
      <c r="R2189" t="s">
        <v>8349</v>
      </c>
      <c r="S2189" s="16">
        <f t="shared" si="142"/>
        <v>42068.209097222221</v>
      </c>
      <c r="T2189" s="16">
        <f t="shared" si="143"/>
        <v>42097.165972222225</v>
      </c>
    </row>
    <row r="2190" spans="1:20" ht="4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40"/>
        <v>412</v>
      </c>
      <c r="P2190">
        <f t="shared" si="141"/>
        <v>44.06</v>
      </c>
      <c r="Q2190" s="11" t="s">
        <v>8331</v>
      </c>
      <c r="R2190" t="s">
        <v>8349</v>
      </c>
      <c r="S2190" s="16">
        <f t="shared" si="142"/>
        <v>42633.586122685185</v>
      </c>
      <c r="T2190" s="16">
        <f t="shared" si="143"/>
        <v>42668.708333333328</v>
      </c>
    </row>
    <row r="2191" spans="1:20" ht="4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ref="O2191:O2254" si="144">ROUND(E2191/D2191*100,0)</f>
        <v>503</v>
      </c>
      <c r="P2191">
        <f t="shared" ref="P2191:P2254" si="145">IFERROR(ROUND(E2191/L2191,2),0)</f>
        <v>68.63</v>
      </c>
      <c r="Q2191" s="11" t="s">
        <v>8331</v>
      </c>
      <c r="R2191" t="s">
        <v>8349</v>
      </c>
      <c r="S2191" s="16">
        <f t="shared" ref="S2191:S2254" si="146">(((J2191/60)/60/24)+DATE(1970,1,1))</f>
        <v>42467.788194444445</v>
      </c>
      <c r="T2191" s="16">
        <f t="shared" ref="T2191:T2254" si="147">(((I2191/60)/60)/24)+DATE(1970,1,1)</f>
        <v>42481.916666666672</v>
      </c>
    </row>
    <row r="2192" spans="1:20" ht="4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44"/>
        <v>185</v>
      </c>
      <c r="P2192">
        <f t="shared" si="145"/>
        <v>65.319999999999993</v>
      </c>
      <c r="Q2192" s="11" t="s">
        <v>8331</v>
      </c>
      <c r="R2192" t="s">
        <v>8349</v>
      </c>
      <c r="S2192" s="16">
        <f t="shared" si="146"/>
        <v>42417.625046296293</v>
      </c>
      <c r="T2192" s="16">
        <f t="shared" si="147"/>
        <v>42452.290972222225</v>
      </c>
    </row>
    <row r="2193" spans="1:20" ht="4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44"/>
        <v>120</v>
      </c>
      <c r="P2193">
        <f t="shared" si="145"/>
        <v>35.92</v>
      </c>
      <c r="Q2193" s="11" t="s">
        <v>8331</v>
      </c>
      <c r="R2193" t="s">
        <v>8349</v>
      </c>
      <c r="S2193" s="16">
        <f t="shared" si="146"/>
        <v>42768.833645833336</v>
      </c>
      <c r="T2193" s="16">
        <f t="shared" si="147"/>
        <v>42780.833645833336</v>
      </c>
    </row>
    <row r="2194" spans="1:20" ht="4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44"/>
        <v>1081</v>
      </c>
      <c r="P2194">
        <f t="shared" si="145"/>
        <v>40.07</v>
      </c>
      <c r="Q2194" s="11" t="s">
        <v>8331</v>
      </c>
      <c r="R2194" t="s">
        <v>8349</v>
      </c>
      <c r="S2194" s="16">
        <f t="shared" si="146"/>
        <v>42691.8512037037</v>
      </c>
      <c r="T2194" s="16">
        <f t="shared" si="147"/>
        <v>42719.958333333328</v>
      </c>
    </row>
    <row r="2195" spans="1:20" ht="42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44"/>
        <v>452</v>
      </c>
      <c r="P2195">
        <f t="shared" si="145"/>
        <v>75.650000000000006</v>
      </c>
      <c r="Q2195" s="11" t="s">
        <v>8331</v>
      </c>
      <c r="R2195" t="s">
        <v>8349</v>
      </c>
      <c r="S2195" s="16">
        <f t="shared" si="146"/>
        <v>42664.405925925923</v>
      </c>
      <c r="T2195" s="16">
        <f t="shared" si="147"/>
        <v>42695.207638888889</v>
      </c>
    </row>
    <row r="2196" spans="1:20" ht="42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44"/>
        <v>537</v>
      </c>
      <c r="P2196">
        <f t="shared" si="145"/>
        <v>61.2</v>
      </c>
      <c r="Q2196" s="11" t="s">
        <v>8331</v>
      </c>
      <c r="R2196" t="s">
        <v>8349</v>
      </c>
      <c r="S2196" s="16">
        <f t="shared" si="146"/>
        <v>42425.757986111115</v>
      </c>
      <c r="T2196" s="16">
        <f t="shared" si="147"/>
        <v>42455.716319444444</v>
      </c>
    </row>
    <row r="2197" spans="1:20" ht="2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44"/>
        <v>120</v>
      </c>
      <c r="P2197">
        <f t="shared" si="145"/>
        <v>48.13</v>
      </c>
      <c r="Q2197" s="11" t="s">
        <v>8331</v>
      </c>
      <c r="R2197" t="s">
        <v>8349</v>
      </c>
      <c r="S2197" s="16">
        <f t="shared" si="146"/>
        <v>42197.771990740745</v>
      </c>
      <c r="T2197" s="16">
        <f t="shared" si="147"/>
        <v>42227.771990740745</v>
      </c>
    </row>
    <row r="2198" spans="1:20" ht="2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44"/>
        <v>114</v>
      </c>
      <c r="P2198">
        <f t="shared" si="145"/>
        <v>68.11</v>
      </c>
      <c r="Q2198" s="11" t="s">
        <v>8331</v>
      </c>
      <c r="R2198" t="s">
        <v>8349</v>
      </c>
      <c r="S2198" s="16">
        <f t="shared" si="146"/>
        <v>42675.487291666665</v>
      </c>
      <c r="T2198" s="16">
        <f t="shared" si="147"/>
        <v>42706.291666666672</v>
      </c>
    </row>
    <row r="2199" spans="1:20" ht="4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44"/>
        <v>951</v>
      </c>
      <c r="P2199">
        <f t="shared" si="145"/>
        <v>65.89</v>
      </c>
      <c r="Q2199" s="11" t="s">
        <v>8331</v>
      </c>
      <c r="R2199" t="s">
        <v>8349</v>
      </c>
      <c r="S2199" s="16">
        <f t="shared" si="146"/>
        <v>42033.584016203706</v>
      </c>
      <c r="T2199" s="16">
        <f t="shared" si="147"/>
        <v>42063.584016203706</v>
      </c>
    </row>
    <row r="2200" spans="1:20" ht="4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44"/>
        <v>133</v>
      </c>
      <c r="P2200">
        <f t="shared" si="145"/>
        <v>81.650000000000006</v>
      </c>
      <c r="Q2200" s="11" t="s">
        <v>8331</v>
      </c>
      <c r="R2200" t="s">
        <v>8349</v>
      </c>
      <c r="S2200" s="16">
        <f t="shared" si="146"/>
        <v>42292.513888888891</v>
      </c>
      <c r="T2200" s="16">
        <f t="shared" si="147"/>
        <v>42322.555555555555</v>
      </c>
    </row>
    <row r="2201" spans="1:20" ht="2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44"/>
        <v>147</v>
      </c>
      <c r="P2201">
        <f t="shared" si="145"/>
        <v>52.7</v>
      </c>
      <c r="Q2201" s="11" t="s">
        <v>8331</v>
      </c>
      <c r="R2201" t="s">
        <v>8349</v>
      </c>
      <c r="S2201" s="16">
        <f t="shared" si="146"/>
        <v>42262.416643518518</v>
      </c>
      <c r="T2201" s="16">
        <f t="shared" si="147"/>
        <v>42292.416643518518</v>
      </c>
    </row>
    <row r="2202" spans="1:20" ht="4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44"/>
        <v>542</v>
      </c>
      <c r="P2202">
        <f t="shared" si="145"/>
        <v>41.23</v>
      </c>
      <c r="Q2202" s="11" t="s">
        <v>8331</v>
      </c>
      <c r="R2202" t="s">
        <v>8349</v>
      </c>
      <c r="S2202" s="16">
        <f t="shared" si="146"/>
        <v>42163.625787037032</v>
      </c>
      <c r="T2202" s="16">
        <f t="shared" si="147"/>
        <v>42191.125</v>
      </c>
    </row>
    <row r="2203" spans="1:20" ht="4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44"/>
        <v>383</v>
      </c>
      <c r="P2203">
        <f t="shared" si="145"/>
        <v>15.04</v>
      </c>
      <c r="Q2203" s="11" t="s">
        <v>8323</v>
      </c>
      <c r="R2203" t="s">
        <v>8328</v>
      </c>
      <c r="S2203" s="16">
        <f t="shared" si="146"/>
        <v>41276.846817129634</v>
      </c>
      <c r="T2203" s="16">
        <f t="shared" si="147"/>
        <v>41290.846817129634</v>
      </c>
    </row>
    <row r="2204" spans="1:20" ht="2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44"/>
        <v>704</v>
      </c>
      <c r="P2204">
        <f t="shared" si="145"/>
        <v>39.07</v>
      </c>
      <c r="Q2204" s="11" t="s">
        <v>8323</v>
      </c>
      <c r="R2204" t="s">
        <v>8328</v>
      </c>
      <c r="S2204" s="16">
        <f t="shared" si="146"/>
        <v>41184.849166666667</v>
      </c>
      <c r="T2204" s="16">
        <f t="shared" si="147"/>
        <v>41214.849166666667</v>
      </c>
    </row>
    <row r="2205" spans="1:20" ht="4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44"/>
        <v>110</v>
      </c>
      <c r="P2205">
        <f t="shared" si="145"/>
        <v>43.82</v>
      </c>
      <c r="Q2205" s="11" t="s">
        <v>8323</v>
      </c>
      <c r="R2205" t="s">
        <v>8328</v>
      </c>
      <c r="S2205" s="16">
        <f t="shared" si="146"/>
        <v>42241.85974537037</v>
      </c>
      <c r="T2205" s="16">
        <f t="shared" si="147"/>
        <v>42271.85974537037</v>
      </c>
    </row>
    <row r="2206" spans="1:20" ht="4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44"/>
        <v>133</v>
      </c>
      <c r="P2206">
        <f t="shared" si="145"/>
        <v>27.3</v>
      </c>
      <c r="Q2206" s="11" t="s">
        <v>8323</v>
      </c>
      <c r="R2206" t="s">
        <v>8328</v>
      </c>
      <c r="S2206" s="16">
        <f t="shared" si="146"/>
        <v>41312.311562499999</v>
      </c>
      <c r="T2206" s="16">
        <f t="shared" si="147"/>
        <v>41342.311562499999</v>
      </c>
    </row>
    <row r="2207" spans="1:20" ht="4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44"/>
        <v>152</v>
      </c>
      <c r="P2207">
        <f t="shared" si="145"/>
        <v>42.22</v>
      </c>
      <c r="Q2207" s="11" t="s">
        <v>8323</v>
      </c>
      <c r="R2207" t="s">
        <v>8328</v>
      </c>
      <c r="S2207" s="16">
        <f t="shared" si="146"/>
        <v>41031.82163194444</v>
      </c>
      <c r="T2207" s="16">
        <f t="shared" si="147"/>
        <v>41061.82163194444</v>
      </c>
    </row>
    <row r="2208" spans="1:20" ht="4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44"/>
        <v>103</v>
      </c>
      <c r="P2208">
        <f t="shared" si="145"/>
        <v>33.24</v>
      </c>
      <c r="Q2208" s="11" t="s">
        <v>8323</v>
      </c>
      <c r="R2208" t="s">
        <v>8328</v>
      </c>
      <c r="S2208" s="16">
        <f t="shared" si="146"/>
        <v>40997.257222222222</v>
      </c>
      <c r="T2208" s="16">
        <f t="shared" si="147"/>
        <v>41015.257222222222</v>
      </c>
    </row>
    <row r="2209" spans="1:20" ht="4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44"/>
        <v>100</v>
      </c>
      <c r="P2209">
        <f t="shared" si="145"/>
        <v>285.70999999999998</v>
      </c>
      <c r="Q2209" s="11" t="s">
        <v>8323</v>
      </c>
      <c r="R2209" t="s">
        <v>8328</v>
      </c>
      <c r="S2209" s="16">
        <f t="shared" si="146"/>
        <v>41564.194131944445</v>
      </c>
      <c r="T2209" s="16">
        <f t="shared" si="147"/>
        <v>41594.235798611109</v>
      </c>
    </row>
    <row r="2210" spans="1:20" ht="4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44"/>
        <v>102</v>
      </c>
      <c r="P2210">
        <f t="shared" si="145"/>
        <v>42.33</v>
      </c>
      <c r="Q2210" s="11" t="s">
        <v>8323</v>
      </c>
      <c r="R2210" t="s">
        <v>8328</v>
      </c>
      <c r="S2210" s="16">
        <f t="shared" si="146"/>
        <v>40946.882245370369</v>
      </c>
      <c r="T2210" s="16">
        <f t="shared" si="147"/>
        <v>41006.166666666664</v>
      </c>
    </row>
    <row r="2211" spans="1:20" ht="2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44"/>
        <v>151</v>
      </c>
      <c r="P2211">
        <f t="shared" si="145"/>
        <v>50.27</v>
      </c>
      <c r="Q2211" s="11" t="s">
        <v>8323</v>
      </c>
      <c r="R2211" t="s">
        <v>8328</v>
      </c>
      <c r="S2211" s="16">
        <f t="shared" si="146"/>
        <v>41732.479675925926</v>
      </c>
      <c r="T2211" s="16">
        <f t="shared" si="147"/>
        <v>41743.958333333336</v>
      </c>
    </row>
    <row r="2212" spans="1:20" ht="4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44"/>
        <v>111</v>
      </c>
      <c r="P2212">
        <f t="shared" si="145"/>
        <v>61.9</v>
      </c>
      <c r="Q2212" s="11" t="s">
        <v>8323</v>
      </c>
      <c r="R2212" t="s">
        <v>8328</v>
      </c>
      <c r="S2212" s="16">
        <f t="shared" si="146"/>
        <v>40956.066087962965</v>
      </c>
      <c r="T2212" s="16">
        <f t="shared" si="147"/>
        <v>41013.73333333333</v>
      </c>
    </row>
    <row r="2213" spans="1:20" ht="4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44"/>
        <v>196</v>
      </c>
      <c r="P2213">
        <f t="shared" si="145"/>
        <v>40.75</v>
      </c>
      <c r="Q2213" s="11" t="s">
        <v>8323</v>
      </c>
      <c r="R2213" t="s">
        <v>8328</v>
      </c>
      <c r="S2213" s="16">
        <f t="shared" si="146"/>
        <v>41716.785011574073</v>
      </c>
      <c r="T2213" s="16">
        <f t="shared" si="147"/>
        <v>41739.290972222225</v>
      </c>
    </row>
    <row r="2214" spans="1:20" ht="4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44"/>
        <v>114</v>
      </c>
      <c r="P2214">
        <f t="shared" si="145"/>
        <v>55.8</v>
      </c>
      <c r="Q2214" s="11" t="s">
        <v>8323</v>
      </c>
      <c r="R2214" t="s">
        <v>8328</v>
      </c>
      <c r="S2214" s="16">
        <f t="shared" si="146"/>
        <v>41548.747418981482</v>
      </c>
      <c r="T2214" s="16">
        <f t="shared" si="147"/>
        <v>41582.041666666664</v>
      </c>
    </row>
    <row r="2215" spans="1:20" ht="42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44"/>
        <v>200</v>
      </c>
      <c r="P2215">
        <f t="shared" si="145"/>
        <v>10</v>
      </c>
      <c r="Q2215" s="11" t="s">
        <v>8323</v>
      </c>
      <c r="R2215" t="s">
        <v>8328</v>
      </c>
      <c r="S2215" s="16">
        <f t="shared" si="146"/>
        <v>42109.826145833329</v>
      </c>
      <c r="T2215" s="16">
        <f t="shared" si="147"/>
        <v>42139.826145833329</v>
      </c>
    </row>
    <row r="2216" spans="1:20" ht="4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44"/>
        <v>293</v>
      </c>
      <c r="P2216">
        <f t="shared" si="145"/>
        <v>73.13</v>
      </c>
      <c r="Q2216" s="11" t="s">
        <v>8323</v>
      </c>
      <c r="R2216" t="s">
        <v>8328</v>
      </c>
      <c r="S2216" s="16">
        <f t="shared" si="146"/>
        <v>41646.792222222226</v>
      </c>
      <c r="T2216" s="16">
        <f t="shared" si="147"/>
        <v>41676.792222222226</v>
      </c>
    </row>
    <row r="2217" spans="1:20" ht="2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44"/>
        <v>156</v>
      </c>
      <c r="P2217">
        <f t="shared" si="145"/>
        <v>26.06</v>
      </c>
      <c r="Q2217" s="11" t="s">
        <v>8323</v>
      </c>
      <c r="R2217" t="s">
        <v>8328</v>
      </c>
      <c r="S2217" s="16">
        <f t="shared" si="146"/>
        <v>40958.717268518521</v>
      </c>
      <c r="T2217" s="16">
        <f t="shared" si="147"/>
        <v>40981.290972222225</v>
      </c>
    </row>
    <row r="2218" spans="1:20" ht="4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44"/>
        <v>106</v>
      </c>
      <c r="P2218">
        <f t="shared" si="145"/>
        <v>22.64</v>
      </c>
      <c r="Q2218" s="11" t="s">
        <v>8323</v>
      </c>
      <c r="R2218" t="s">
        <v>8328</v>
      </c>
      <c r="S2218" s="16">
        <f t="shared" si="146"/>
        <v>42194.751678240747</v>
      </c>
      <c r="T2218" s="16">
        <f t="shared" si="147"/>
        <v>42208.751678240747</v>
      </c>
    </row>
    <row r="2219" spans="1:20" ht="4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44"/>
        <v>101</v>
      </c>
      <c r="P2219">
        <f t="shared" si="145"/>
        <v>47.22</v>
      </c>
      <c r="Q2219" s="11" t="s">
        <v>8323</v>
      </c>
      <c r="R2219" t="s">
        <v>8328</v>
      </c>
      <c r="S2219" s="16">
        <f t="shared" si="146"/>
        <v>42299.776770833334</v>
      </c>
      <c r="T2219" s="16">
        <f t="shared" si="147"/>
        <v>42310.333333333328</v>
      </c>
    </row>
    <row r="2220" spans="1:20" ht="4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44"/>
        <v>123</v>
      </c>
      <c r="P2220">
        <f t="shared" si="145"/>
        <v>32.32</v>
      </c>
      <c r="Q2220" s="11" t="s">
        <v>8323</v>
      </c>
      <c r="R2220" t="s">
        <v>8328</v>
      </c>
      <c r="S2220" s="16">
        <f t="shared" si="146"/>
        <v>41127.812303240738</v>
      </c>
      <c r="T2220" s="16">
        <f t="shared" si="147"/>
        <v>41150</v>
      </c>
    </row>
    <row r="2221" spans="1:20" ht="4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44"/>
        <v>102</v>
      </c>
      <c r="P2221">
        <f t="shared" si="145"/>
        <v>53.42</v>
      </c>
      <c r="Q2221" s="11" t="s">
        <v>8323</v>
      </c>
      <c r="R2221" t="s">
        <v>8328</v>
      </c>
      <c r="S2221" s="16">
        <f t="shared" si="146"/>
        <v>42205.718888888892</v>
      </c>
      <c r="T2221" s="16">
        <f t="shared" si="147"/>
        <v>42235.718888888892</v>
      </c>
    </row>
    <row r="2222" spans="1:20" ht="4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44"/>
        <v>101</v>
      </c>
      <c r="P2222">
        <f t="shared" si="145"/>
        <v>51.3</v>
      </c>
      <c r="Q2222" s="11" t="s">
        <v>8323</v>
      </c>
      <c r="R2222" t="s">
        <v>8328</v>
      </c>
      <c r="S2222" s="16">
        <f t="shared" si="146"/>
        <v>41452.060601851852</v>
      </c>
      <c r="T2222" s="16">
        <f t="shared" si="147"/>
        <v>41482.060601851852</v>
      </c>
    </row>
    <row r="2223" spans="1:20" ht="4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44"/>
        <v>108</v>
      </c>
      <c r="P2223">
        <f t="shared" si="145"/>
        <v>37.200000000000003</v>
      </c>
      <c r="Q2223" s="11" t="s">
        <v>8331</v>
      </c>
      <c r="R2223" t="s">
        <v>8349</v>
      </c>
      <c r="S2223" s="16">
        <f t="shared" si="146"/>
        <v>42452.666770833333</v>
      </c>
      <c r="T2223" s="16">
        <f t="shared" si="147"/>
        <v>42483</v>
      </c>
    </row>
    <row r="2224" spans="1:20" ht="4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44"/>
        <v>163</v>
      </c>
      <c r="P2224">
        <f t="shared" si="145"/>
        <v>27.1</v>
      </c>
      <c r="Q2224" s="11" t="s">
        <v>8331</v>
      </c>
      <c r="R2224" t="s">
        <v>8349</v>
      </c>
      <c r="S2224" s="16">
        <f t="shared" si="146"/>
        <v>40906.787581018521</v>
      </c>
      <c r="T2224" s="16">
        <f t="shared" si="147"/>
        <v>40936.787581018521</v>
      </c>
    </row>
    <row r="2225" spans="1:20" ht="42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44"/>
        <v>106</v>
      </c>
      <c r="P2225">
        <f t="shared" si="145"/>
        <v>206.31</v>
      </c>
      <c r="Q2225" s="11" t="s">
        <v>8331</v>
      </c>
      <c r="R2225" t="s">
        <v>8349</v>
      </c>
      <c r="S2225" s="16">
        <f t="shared" si="146"/>
        <v>42152.640833333338</v>
      </c>
      <c r="T2225" s="16">
        <f t="shared" si="147"/>
        <v>42182.640833333338</v>
      </c>
    </row>
    <row r="2226" spans="1:20" ht="4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44"/>
        <v>243</v>
      </c>
      <c r="P2226">
        <f t="shared" si="145"/>
        <v>82.15</v>
      </c>
      <c r="Q2226" s="11" t="s">
        <v>8331</v>
      </c>
      <c r="R2226" t="s">
        <v>8349</v>
      </c>
      <c r="S2226" s="16">
        <f t="shared" si="146"/>
        <v>42644.667534722219</v>
      </c>
      <c r="T2226" s="16">
        <f t="shared" si="147"/>
        <v>42672.791666666672</v>
      </c>
    </row>
    <row r="2227" spans="1:20" ht="4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44"/>
        <v>945</v>
      </c>
      <c r="P2227">
        <f t="shared" si="145"/>
        <v>164.8</v>
      </c>
      <c r="Q2227" s="11" t="s">
        <v>8331</v>
      </c>
      <c r="R2227" t="s">
        <v>8349</v>
      </c>
      <c r="S2227" s="16">
        <f t="shared" si="146"/>
        <v>41873.79184027778</v>
      </c>
      <c r="T2227" s="16">
        <f t="shared" si="147"/>
        <v>41903.79184027778</v>
      </c>
    </row>
    <row r="2228" spans="1:20" ht="4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44"/>
        <v>108</v>
      </c>
      <c r="P2228">
        <f t="shared" si="145"/>
        <v>60.82</v>
      </c>
      <c r="Q2228" s="11" t="s">
        <v>8331</v>
      </c>
      <c r="R2228" t="s">
        <v>8349</v>
      </c>
      <c r="S2228" s="16">
        <f t="shared" si="146"/>
        <v>42381.79886574074</v>
      </c>
      <c r="T2228" s="16">
        <f t="shared" si="147"/>
        <v>42412.207638888889</v>
      </c>
    </row>
    <row r="2229" spans="1:20" ht="4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44"/>
        <v>157</v>
      </c>
      <c r="P2229">
        <f t="shared" si="145"/>
        <v>67.97</v>
      </c>
      <c r="Q2229" s="11" t="s">
        <v>8331</v>
      </c>
      <c r="R2229" t="s">
        <v>8349</v>
      </c>
      <c r="S2229" s="16">
        <f t="shared" si="146"/>
        <v>41561.807349537034</v>
      </c>
      <c r="T2229" s="16">
        <f t="shared" si="147"/>
        <v>41591.849016203705</v>
      </c>
    </row>
    <row r="2230" spans="1:20" ht="42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44"/>
        <v>1174</v>
      </c>
      <c r="P2230">
        <f t="shared" si="145"/>
        <v>81.56</v>
      </c>
      <c r="Q2230" s="11" t="s">
        <v>8331</v>
      </c>
      <c r="R2230" t="s">
        <v>8349</v>
      </c>
      <c r="S2230" s="16">
        <f t="shared" si="146"/>
        <v>42202.278194444443</v>
      </c>
      <c r="T2230" s="16">
        <f t="shared" si="147"/>
        <v>42232.278194444443</v>
      </c>
    </row>
    <row r="2231" spans="1:20" ht="4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44"/>
        <v>171</v>
      </c>
      <c r="P2231">
        <f t="shared" si="145"/>
        <v>25.43</v>
      </c>
      <c r="Q2231" s="11" t="s">
        <v>8331</v>
      </c>
      <c r="R2231" t="s">
        <v>8349</v>
      </c>
      <c r="S2231" s="16">
        <f t="shared" si="146"/>
        <v>41484.664247685185</v>
      </c>
      <c r="T2231" s="16">
        <f t="shared" si="147"/>
        <v>41520.166666666664</v>
      </c>
    </row>
    <row r="2232" spans="1:20" ht="4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44"/>
        <v>126</v>
      </c>
      <c r="P2232">
        <f t="shared" si="145"/>
        <v>21.5</v>
      </c>
      <c r="Q2232" s="11" t="s">
        <v>8331</v>
      </c>
      <c r="R2232" t="s">
        <v>8349</v>
      </c>
      <c r="S2232" s="16">
        <f t="shared" si="146"/>
        <v>41724.881099537037</v>
      </c>
      <c r="T2232" s="16">
        <f t="shared" si="147"/>
        <v>41754.881099537037</v>
      </c>
    </row>
    <row r="2233" spans="1:20" ht="4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44"/>
        <v>1212</v>
      </c>
      <c r="P2233">
        <f t="shared" si="145"/>
        <v>27.23</v>
      </c>
      <c r="Q2233" s="11" t="s">
        <v>8331</v>
      </c>
      <c r="R2233" t="s">
        <v>8349</v>
      </c>
      <c r="S2233" s="16">
        <f t="shared" si="146"/>
        <v>41423.910891203705</v>
      </c>
      <c r="T2233" s="16">
        <f t="shared" si="147"/>
        <v>41450.208333333336</v>
      </c>
    </row>
    <row r="2234" spans="1:20" ht="4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44"/>
        <v>496</v>
      </c>
      <c r="P2234">
        <f t="shared" si="145"/>
        <v>25.09</v>
      </c>
      <c r="Q2234" s="11" t="s">
        <v>8331</v>
      </c>
      <c r="R2234" t="s">
        <v>8349</v>
      </c>
      <c r="S2234" s="16">
        <f t="shared" si="146"/>
        <v>41806.794074074074</v>
      </c>
      <c r="T2234" s="16">
        <f t="shared" si="147"/>
        <v>41839.125</v>
      </c>
    </row>
    <row r="2235" spans="1:20" ht="4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44"/>
        <v>332</v>
      </c>
      <c r="P2235">
        <f t="shared" si="145"/>
        <v>21.23</v>
      </c>
      <c r="Q2235" s="11" t="s">
        <v>8331</v>
      </c>
      <c r="R2235" t="s">
        <v>8349</v>
      </c>
      <c r="S2235" s="16">
        <f t="shared" si="146"/>
        <v>42331.378923611104</v>
      </c>
      <c r="T2235" s="16">
        <f t="shared" si="147"/>
        <v>42352</v>
      </c>
    </row>
    <row r="2236" spans="1:20" ht="4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44"/>
        <v>1165</v>
      </c>
      <c r="P2236">
        <f t="shared" si="145"/>
        <v>41.61</v>
      </c>
      <c r="Q2236" s="11" t="s">
        <v>8331</v>
      </c>
      <c r="R2236" t="s">
        <v>8349</v>
      </c>
      <c r="S2236" s="16">
        <f t="shared" si="146"/>
        <v>42710.824618055558</v>
      </c>
      <c r="T2236" s="16">
        <f t="shared" si="147"/>
        <v>42740.824618055558</v>
      </c>
    </row>
    <row r="2237" spans="1:20" ht="2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44"/>
        <v>153</v>
      </c>
      <c r="P2237">
        <f t="shared" si="145"/>
        <v>135.59</v>
      </c>
      <c r="Q2237" s="11" t="s">
        <v>8331</v>
      </c>
      <c r="R2237" t="s">
        <v>8349</v>
      </c>
      <c r="S2237" s="16">
        <f t="shared" si="146"/>
        <v>42062.022118055553</v>
      </c>
      <c r="T2237" s="16">
        <f t="shared" si="147"/>
        <v>42091.980451388896</v>
      </c>
    </row>
    <row r="2238" spans="1:20" ht="4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44"/>
        <v>537</v>
      </c>
      <c r="P2238">
        <f t="shared" si="145"/>
        <v>22.12</v>
      </c>
      <c r="Q2238" s="11" t="s">
        <v>8331</v>
      </c>
      <c r="R2238" t="s">
        <v>8349</v>
      </c>
      <c r="S2238" s="16">
        <f t="shared" si="146"/>
        <v>42371.617164351846</v>
      </c>
      <c r="T2238" s="16">
        <f t="shared" si="147"/>
        <v>42401.617164351846</v>
      </c>
    </row>
    <row r="2239" spans="1:20" ht="4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44"/>
        <v>353</v>
      </c>
      <c r="P2239">
        <f t="shared" si="145"/>
        <v>64.63</v>
      </c>
      <c r="Q2239" s="11" t="s">
        <v>8331</v>
      </c>
      <c r="R2239" t="s">
        <v>8349</v>
      </c>
      <c r="S2239" s="16">
        <f t="shared" si="146"/>
        <v>41915.003275462965</v>
      </c>
      <c r="T2239" s="16">
        <f t="shared" si="147"/>
        <v>41955.332638888889</v>
      </c>
    </row>
    <row r="2240" spans="1:20" ht="2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44"/>
        <v>137</v>
      </c>
      <c r="P2240">
        <f t="shared" si="145"/>
        <v>69.569999999999993</v>
      </c>
      <c r="Q2240" s="11" t="s">
        <v>8331</v>
      </c>
      <c r="R2240" t="s">
        <v>8349</v>
      </c>
      <c r="S2240" s="16">
        <f t="shared" si="146"/>
        <v>42774.621712962966</v>
      </c>
      <c r="T2240" s="16">
        <f t="shared" si="147"/>
        <v>42804.621712962966</v>
      </c>
    </row>
    <row r="2241" spans="1:20" ht="2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44"/>
        <v>128</v>
      </c>
      <c r="P2241">
        <f t="shared" si="145"/>
        <v>75.13</v>
      </c>
      <c r="Q2241" s="11" t="s">
        <v>8331</v>
      </c>
      <c r="R2241" t="s">
        <v>8349</v>
      </c>
      <c r="S2241" s="16">
        <f t="shared" si="146"/>
        <v>41572.958495370374</v>
      </c>
      <c r="T2241" s="16">
        <f t="shared" si="147"/>
        <v>41609.168055555558</v>
      </c>
    </row>
    <row r="2242" spans="1:20" ht="4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44"/>
        <v>271</v>
      </c>
      <c r="P2242">
        <f t="shared" si="145"/>
        <v>140.97999999999999</v>
      </c>
      <c r="Q2242" s="11" t="s">
        <v>8331</v>
      </c>
      <c r="R2242" t="s">
        <v>8349</v>
      </c>
      <c r="S2242" s="16">
        <f t="shared" si="146"/>
        <v>42452.825740740736</v>
      </c>
      <c r="T2242" s="16">
        <f t="shared" si="147"/>
        <v>42482.825740740736</v>
      </c>
    </row>
    <row r="2243" spans="1:20" ht="4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si="144"/>
        <v>806</v>
      </c>
      <c r="P2243">
        <f t="shared" si="145"/>
        <v>49.47</v>
      </c>
      <c r="Q2243" s="11" t="s">
        <v>8331</v>
      </c>
      <c r="R2243" t="s">
        <v>8349</v>
      </c>
      <c r="S2243" s="16">
        <f t="shared" si="146"/>
        <v>42766.827546296292</v>
      </c>
      <c r="T2243" s="16">
        <f t="shared" si="147"/>
        <v>42796.827546296292</v>
      </c>
    </row>
    <row r="2244" spans="1:20" ht="2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4"/>
        <v>1360</v>
      </c>
      <c r="P2244">
        <f t="shared" si="145"/>
        <v>53.87</v>
      </c>
      <c r="Q2244" s="11" t="s">
        <v>8331</v>
      </c>
      <c r="R2244" t="s">
        <v>8349</v>
      </c>
      <c r="S2244" s="16">
        <f t="shared" si="146"/>
        <v>41569.575613425928</v>
      </c>
      <c r="T2244" s="16">
        <f t="shared" si="147"/>
        <v>41605.126388888886</v>
      </c>
    </row>
    <row r="2245" spans="1:20" ht="4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4"/>
        <v>930250</v>
      </c>
      <c r="P2245">
        <f t="shared" si="145"/>
        <v>4.57</v>
      </c>
      <c r="Q2245" s="11" t="s">
        <v>8331</v>
      </c>
      <c r="R2245" t="s">
        <v>8349</v>
      </c>
      <c r="S2245" s="16">
        <f t="shared" si="146"/>
        <v>42800.751041666663</v>
      </c>
      <c r="T2245" s="16">
        <f t="shared" si="147"/>
        <v>42807.125</v>
      </c>
    </row>
    <row r="2246" spans="1:20" ht="4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4"/>
        <v>377</v>
      </c>
      <c r="P2246">
        <f t="shared" si="145"/>
        <v>65</v>
      </c>
      <c r="Q2246" s="11" t="s">
        <v>8331</v>
      </c>
      <c r="R2246" t="s">
        <v>8349</v>
      </c>
      <c r="S2246" s="16">
        <f t="shared" si="146"/>
        <v>42647.818819444445</v>
      </c>
      <c r="T2246" s="16">
        <f t="shared" si="147"/>
        <v>42659.854166666672</v>
      </c>
    </row>
    <row r="2247" spans="1:20" ht="4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4"/>
        <v>2647</v>
      </c>
      <c r="P2247">
        <f t="shared" si="145"/>
        <v>53.48</v>
      </c>
      <c r="Q2247" s="11" t="s">
        <v>8331</v>
      </c>
      <c r="R2247" t="s">
        <v>8349</v>
      </c>
      <c r="S2247" s="16">
        <f t="shared" si="146"/>
        <v>41660.708530092597</v>
      </c>
      <c r="T2247" s="16">
        <f t="shared" si="147"/>
        <v>41691.75</v>
      </c>
    </row>
    <row r="2248" spans="1:20" ht="4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4"/>
        <v>100</v>
      </c>
      <c r="P2248">
        <f t="shared" si="145"/>
        <v>43.91</v>
      </c>
      <c r="Q2248" s="11" t="s">
        <v>8331</v>
      </c>
      <c r="R2248" t="s">
        <v>8349</v>
      </c>
      <c r="S2248" s="16">
        <f t="shared" si="146"/>
        <v>42221.79178240741</v>
      </c>
      <c r="T2248" s="16">
        <f t="shared" si="147"/>
        <v>42251.79178240741</v>
      </c>
    </row>
    <row r="2249" spans="1:20" ht="2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4"/>
        <v>104</v>
      </c>
      <c r="P2249">
        <f t="shared" si="145"/>
        <v>50.85</v>
      </c>
      <c r="Q2249" s="11" t="s">
        <v>8331</v>
      </c>
      <c r="R2249" t="s">
        <v>8349</v>
      </c>
      <c r="S2249" s="16">
        <f t="shared" si="146"/>
        <v>42200.666261574079</v>
      </c>
      <c r="T2249" s="16">
        <f t="shared" si="147"/>
        <v>42214.666261574079</v>
      </c>
    </row>
    <row r="2250" spans="1:20" ht="4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4"/>
        <v>107</v>
      </c>
      <c r="P2250">
        <f t="shared" si="145"/>
        <v>58.63</v>
      </c>
      <c r="Q2250" s="11" t="s">
        <v>8331</v>
      </c>
      <c r="R2250" t="s">
        <v>8349</v>
      </c>
      <c r="S2250" s="16">
        <f t="shared" si="146"/>
        <v>42688.875902777778</v>
      </c>
      <c r="T2250" s="16">
        <f t="shared" si="147"/>
        <v>42718.875902777778</v>
      </c>
    </row>
    <row r="2251" spans="1:20" ht="4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4"/>
        <v>169</v>
      </c>
      <c r="P2251">
        <f t="shared" si="145"/>
        <v>32.82</v>
      </c>
      <c r="Q2251" s="11" t="s">
        <v>8331</v>
      </c>
      <c r="R2251" t="s">
        <v>8349</v>
      </c>
      <c r="S2251" s="16">
        <f t="shared" si="146"/>
        <v>41336.703298611108</v>
      </c>
      <c r="T2251" s="16">
        <f t="shared" si="147"/>
        <v>41366.661631944444</v>
      </c>
    </row>
    <row r="2252" spans="1:20" ht="4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4"/>
        <v>975</v>
      </c>
      <c r="P2252">
        <f t="shared" si="145"/>
        <v>426.93</v>
      </c>
      <c r="Q2252" s="11" t="s">
        <v>8331</v>
      </c>
      <c r="R2252" t="s">
        <v>8349</v>
      </c>
      <c r="S2252" s="16">
        <f t="shared" si="146"/>
        <v>42677.005474537036</v>
      </c>
      <c r="T2252" s="16">
        <f t="shared" si="147"/>
        <v>42707.0471412037</v>
      </c>
    </row>
    <row r="2253" spans="1:20" ht="4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4"/>
        <v>134</v>
      </c>
      <c r="P2253">
        <f t="shared" si="145"/>
        <v>23.81</v>
      </c>
      <c r="Q2253" s="11" t="s">
        <v>8331</v>
      </c>
      <c r="R2253" t="s">
        <v>8349</v>
      </c>
      <c r="S2253" s="16">
        <f t="shared" si="146"/>
        <v>41846.34579861111</v>
      </c>
      <c r="T2253" s="16">
        <f t="shared" si="147"/>
        <v>41867.34579861111</v>
      </c>
    </row>
    <row r="2254" spans="1:20" ht="4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4"/>
        <v>272</v>
      </c>
      <c r="P2254">
        <f t="shared" si="145"/>
        <v>98.41</v>
      </c>
      <c r="Q2254" s="11" t="s">
        <v>8331</v>
      </c>
      <c r="R2254" t="s">
        <v>8349</v>
      </c>
      <c r="S2254" s="16">
        <f t="shared" si="146"/>
        <v>42573.327986111108</v>
      </c>
      <c r="T2254" s="16">
        <f t="shared" si="147"/>
        <v>42588.327986111108</v>
      </c>
    </row>
    <row r="2255" spans="1:20" ht="4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ref="O2255:O2318" si="148">ROUND(E2255/D2255*100,0)</f>
        <v>113</v>
      </c>
      <c r="P2255">
        <f t="shared" ref="P2255:P2318" si="149">IFERROR(ROUND(E2255/L2255,2),0)</f>
        <v>107.32</v>
      </c>
      <c r="Q2255" s="11" t="s">
        <v>8331</v>
      </c>
      <c r="R2255" t="s">
        <v>8349</v>
      </c>
      <c r="S2255" s="16">
        <f t="shared" ref="S2255:S2318" si="150">(((J2255/60)/60/24)+DATE(1970,1,1))</f>
        <v>42296.631331018521</v>
      </c>
      <c r="T2255" s="16">
        <f t="shared" ref="T2255:T2318" si="151">(((I2255/60)/60)/24)+DATE(1970,1,1)</f>
        <v>42326.672997685186</v>
      </c>
    </row>
    <row r="2256" spans="1:20" ht="28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8"/>
        <v>460</v>
      </c>
      <c r="P2256">
        <f t="shared" si="149"/>
        <v>11.67</v>
      </c>
      <c r="Q2256" s="11" t="s">
        <v>8331</v>
      </c>
      <c r="R2256" t="s">
        <v>8349</v>
      </c>
      <c r="S2256" s="16">
        <f t="shared" si="150"/>
        <v>42752.647777777776</v>
      </c>
      <c r="T2256" s="16">
        <f t="shared" si="151"/>
        <v>42759.647777777776</v>
      </c>
    </row>
    <row r="2257" spans="1:20" ht="2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8"/>
        <v>287</v>
      </c>
      <c r="P2257">
        <f t="shared" si="149"/>
        <v>41.78</v>
      </c>
      <c r="Q2257" s="11" t="s">
        <v>8331</v>
      </c>
      <c r="R2257" t="s">
        <v>8349</v>
      </c>
      <c r="S2257" s="16">
        <f t="shared" si="150"/>
        <v>42467.951979166668</v>
      </c>
      <c r="T2257" s="16">
        <f t="shared" si="151"/>
        <v>42497.951979166668</v>
      </c>
    </row>
    <row r="2258" spans="1:20" ht="4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8"/>
        <v>223</v>
      </c>
      <c r="P2258">
        <f t="shared" si="149"/>
        <v>21.38</v>
      </c>
      <c r="Q2258" s="11" t="s">
        <v>8331</v>
      </c>
      <c r="R2258" t="s">
        <v>8349</v>
      </c>
      <c r="S2258" s="16">
        <f t="shared" si="150"/>
        <v>42682.451921296291</v>
      </c>
      <c r="T2258" s="16">
        <f t="shared" si="151"/>
        <v>42696.451921296291</v>
      </c>
    </row>
    <row r="2259" spans="1:20" ht="42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8"/>
        <v>636</v>
      </c>
      <c r="P2259">
        <f t="shared" si="149"/>
        <v>94.1</v>
      </c>
      <c r="Q2259" s="11" t="s">
        <v>8331</v>
      </c>
      <c r="R2259" t="s">
        <v>8349</v>
      </c>
      <c r="S2259" s="16">
        <f t="shared" si="150"/>
        <v>42505.936678240745</v>
      </c>
      <c r="T2259" s="16">
        <f t="shared" si="151"/>
        <v>42540.958333333328</v>
      </c>
    </row>
    <row r="2260" spans="1:20" ht="2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8"/>
        <v>147</v>
      </c>
      <c r="P2260">
        <f t="shared" si="149"/>
        <v>15.72</v>
      </c>
      <c r="Q2260" s="11" t="s">
        <v>8331</v>
      </c>
      <c r="R2260" t="s">
        <v>8349</v>
      </c>
      <c r="S2260" s="16">
        <f t="shared" si="150"/>
        <v>42136.75100694444</v>
      </c>
      <c r="T2260" s="16">
        <f t="shared" si="151"/>
        <v>42166.75100694444</v>
      </c>
    </row>
    <row r="2261" spans="1:20" ht="4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8"/>
        <v>1867</v>
      </c>
      <c r="P2261">
        <f t="shared" si="149"/>
        <v>90.64</v>
      </c>
      <c r="Q2261" s="11" t="s">
        <v>8331</v>
      </c>
      <c r="R2261" t="s">
        <v>8349</v>
      </c>
      <c r="S2261" s="16">
        <f t="shared" si="150"/>
        <v>42702.804814814815</v>
      </c>
      <c r="T2261" s="16">
        <f t="shared" si="151"/>
        <v>42712.804814814815</v>
      </c>
    </row>
    <row r="2262" spans="1:20" ht="4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8"/>
        <v>327</v>
      </c>
      <c r="P2262">
        <f t="shared" si="149"/>
        <v>97.3</v>
      </c>
      <c r="Q2262" s="11" t="s">
        <v>8331</v>
      </c>
      <c r="R2262" t="s">
        <v>8349</v>
      </c>
      <c r="S2262" s="16">
        <f t="shared" si="150"/>
        <v>41695.016782407409</v>
      </c>
      <c r="T2262" s="16">
        <f t="shared" si="151"/>
        <v>41724.975115740745</v>
      </c>
    </row>
    <row r="2263" spans="1:20" ht="4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8"/>
        <v>780</v>
      </c>
      <c r="P2263">
        <f t="shared" si="149"/>
        <v>37.119999999999997</v>
      </c>
      <c r="Q2263" s="11" t="s">
        <v>8331</v>
      </c>
      <c r="R2263" t="s">
        <v>8349</v>
      </c>
      <c r="S2263" s="16">
        <f t="shared" si="150"/>
        <v>42759.724768518514</v>
      </c>
      <c r="T2263" s="16">
        <f t="shared" si="151"/>
        <v>42780.724768518514</v>
      </c>
    </row>
    <row r="2264" spans="1:20" ht="28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8"/>
        <v>154</v>
      </c>
      <c r="P2264">
        <f t="shared" si="149"/>
        <v>28.1</v>
      </c>
      <c r="Q2264" s="11" t="s">
        <v>8331</v>
      </c>
      <c r="R2264" t="s">
        <v>8349</v>
      </c>
      <c r="S2264" s="16">
        <f t="shared" si="150"/>
        <v>41926.585162037038</v>
      </c>
      <c r="T2264" s="16">
        <f t="shared" si="151"/>
        <v>41961</v>
      </c>
    </row>
    <row r="2265" spans="1:20" ht="4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8"/>
        <v>116</v>
      </c>
      <c r="P2265">
        <f t="shared" si="149"/>
        <v>144.43</v>
      </c>
      <c r="Q2265" s="11" t="s">
        <v>8331</v>
      </c>
      <c r="R2265" t="s">
        <v>8349</v>
      </c>
      <c r="S2265" s="16">
        <f t="shared" si="150"/>
        <v>42014.832326388889</v>
      </c>
      <c r="T2265" s="16">
        <f t="shared" si="151"/>
        <v>42035.832326388889</v>
      </c>
    </row>
    <row r="2266" spans="1:20" ht="42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8"/>
        <v>180</v>
      </c>
      <c r="P2266">
        <f t="shared" si="149"/>
        <v>24.27</v>
      </c>
      <c r="Q2266" s="11" t="s">
        <v>8331</v>
      </c>
      <c r="R2266" t="s">
        <v>8349</v>
      </c>
      <c r="S2266" s="16">
        <f t="shared" si="150"/>
        <v>42496.582337962958</v>
      </c>
      <c r="T2266" s="16">
        <f t="shared" si="151"/>
        <v>42513.125</v>
      </c>
    </row>
    <row r="2267" spans="1:20" ht="4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8"/>
        <v>299</v>
      </c>
      <c r="P2267">
        <f t="shared" si="149"/>
        <v>35.119999999999997</v>
      </c>
      <c r="Q2267" s="11" t="s">
        <v>8331</v>
      </c>
      <c r="R2267" t="s">
        <v>8349</v>
      </c>
      <c r="S2267" s="16">
        <f t="shared" si="150"/>
        <v>42689.853090277778</v>
      </c>
      <c r="T2267" s="16">
        <f t="shared" si="151"/>
        <v>42696.853090277778</v>
      </c>
    </row>
    <row r="2268" spans="1:20" ht="4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8"/>
        <v>320</v>
      </c>
      <c r="P2268">
        <f t="shared" si="149"/>
        <v>24.76</v>
      </c>
      <c r="Q2268" s="11" t="s">
        <v>8331</v>
      </c>
      <c r="R2268" t="s">
        <v>8349</v>
      </c>
      <c r="S2268" s="16">
        <f t="shared" si="150"/>
        <v>42469.874907407408</v>
      </c>
      <c r="T2268" s="16">
        <f t="shared" si="151"/>
        <v>42487.083333333328</v>
      </c>
    </row>
    <row r="2269" spans="1:20" ht="4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8"/>
        <v>381</v>
      </c>
      <c r="P2269">
        <f t="shared" si="149"/>
        <v>188.38</v>
      </c>
      <c r="Q2269" s="11" t="s">
        <v>8331</v>
      </c>
      <c r="R2269" t="s">
        <v>8349</v>
      </c>
      <c r="S2269" s="16">
        <f t="shared" si="150"/>
        <v>41968.829826388886</v>
      </c>
      <c r="T2269" s="16">
        <f t="shared" si="151"/>
        <v>41994.041666666672</v>
      </c>
    </row>
    <row r="2270" spans="1:20" ht="4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8"/>
        <v>103</v>
      </c>
      <c r="P2270">
        <f t="shared" si="149"/>
        <v>148.08000000000001</v>
      </c>
      <c r="Q2270" s="11" t="s">
        <v>8331</v>
      </c>
      <c r="R2270" t="s">
        <v>8349</v>
      </c>
      <c r="S2270" s="16">
        <f t="shared" si="150"/>
        <v>42776.082349537035</v>
      </c>
      <c r="T2270" s="16">
        <f t="shared" si="151"/>
        <v>42806.082349537035</v>
      </c>
    </row>
    <row r="2271" spans="1:20" ht="4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8"/>
        <v>1802</v>
      </c>
      <c r="P2271">
        <f t="shared" si="149"/>
        <v>49.93</v>
      </c>
      <c r="Q2271" s="11" t="s">
        <v>8331</v>
      </c>
      <c r="R2271" t="s">
        <v>8349</v>
      </c>
      <c r="S2271" s="16">
        <f t="shared" si="150"/>
        <v>42776.704432870371</v>
      </c>
      <c r="T2271" s="16">
        <f t="shared" si="151"/>
        <v>42801.208333333328</v>
      </c>
    </row>
    <row r="2272" spans="1:20" ht="4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8"/>
        <v>720</v>
      </c>
      <c r="P2272">
        <f t="shared" si="149"/>
        <v>107.82</v>
      </c>
      <c r="Q2272" s="11" t="s">
        <v>8331</v>
      </c>
      <c r="R2272" t="s">
        <v>8349</v>
      </c>
      <c r="S2272" s="16">
        <f t="shared" si="150"/>
        <v>42725.869363425925</v>
      </c>
      <c r="T2272" s="16">
        <f t="shared" si="151"/>
        <v>42745.915972222225</v>
      </c>
    </row>
    <row r="2273" spans="1:20" ht="4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8"/>
        <v>283</v>
      </c>
      <c r="P2273">
        <f t="shared" si="149"/>
        <v>42.63</v>
      </c>
      <c r="Q2273" s="11" t="s">
        <v>8331</v>
      </c>
      <c r="R2273" t="s">
        <v>8349</v>
      </c>
      <c r="S2273" s="16">
        <f t="shared" si="150"/>
        <v>42684.000046296293</v>
      </c>
      <c r="T2273" s="16">
        <f t="shared" si="151"/>
        <v>42714.000046296293</v>
      </c>
    </row>
    <row r="2274" spans="1:20" ht="4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8"/>
        <v>1357</v>
      </c>
      <c r="P2274">
        <f t="shared" si="149"/>
        <v>14.37</v>
      </c>
      <c r="Q2274" s="11" t="s">
        <v>8331</v>
      </c>
      <c r="R2274" t="s">
        <v>8349</v>
      </c>
      <c r="S2274" s="16">
        <f t="shared" si="150"/>
        <v>42315.699490740735</v>
      </c>
      <c r="T2274" s="16">
        <f t="shared" si="151"/>
        <v>42345.699490740735</v>
      </c>
    </row>
    <row r="2275" spans="1:20" ht="4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8"/>
        <v>220</v>
      </c>
      <c r="P2275">
        <f t="shared" si="149"/>
        <v>37.479999999999997</v>
      </c>
      <c r="Q2275" s="11" t="s">
        <v>8331</v>
      </c>
      <c r="R2275" t="s">
        <v>8349</v>
      </c>
      <c r="S2275" s="16">
        <f t="shared" si="150"/>
        <v>42781.549097222218</v>
      </c>
      <c r="T2275" s="16">
        <f t="shared" si="151"/>
        <v>42806.507430555561</v>
      </c>
    </row>
    <row r="2276" spans="1:20" ht="5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8"/>
        <v>120</v>
      </c>
      <c r="P2276">
        <f t="shared" si="149"/>
        <v>30.2</v>
      </c>
      <c r="Q2276" s="11" t="s">
        <v>8331</v>
      </c>
      <c r="R2276" t="s">
        <v>8349</v>
      </c>
      <c r="S2276" s="16">
        <f t="shared" si="150"/>
        <v>41663.500659722224</v>
      </c>
      <c r="T2276" s="16">
        <f t="shared" si="151"/>
        <v>41693.500659722224</v>
      </c>
    </row>
    <row r="2277" spans="1:20" ht="4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8"/>
        <v>408</v>
      </c>
      <c r="P2277">
        <f t="shared" si="149"/>
        <v>33.549999999999997</v>
      </c>
      <c r="Q2277" s="11" t="s">
        <v>8331</v>
      </c>
      <c r="R2277" t="s">
        <v>8349</v>
      </c>
      <c r="S2277" s="16">
        <f t="shared" si="150"/>
        <v>41965.616655092599</v>
      </c>
      <c r="T2277" s="16">
        <f t="shared" si="151"/>
        <v>41995.616655092599</v>
      </c>
    </row>
    <row r="2278" spans="1:20" ht="42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8"/>
        <v>106</v>
      </c>
      <c r="P2278">
        <f t="shared" si="149"/>
        <v>64.75</v>
      </c>
      <c r="Q2278" s="11" t="s">
        <v>8331</v>
      </c>
      <c r="R2278" t="s">
        <v>8349</v>
      </c>
      <c r="S2278" s="16">
        <f t="shared" si="150"/>
        <v>41614.651493055557</v>
      </c>
      <c r="T2278" s="16">
        <f t="shared" si="151"/>
        <v>41644.651493055557</v>
      </c>
    </row>
    <row r="2279" spans="1:20" ht="4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8"/>
        <v>141</v>
      </c>
      <c r="P2279">
        <f t="shared" si="149"/>
        <v>57.93</v>
      </c>
      <c r="Q2279" s="11" t="s">
        <v>8331</v>
      </c>
      <c r="R2279" t="s">
        <v>8349</v>
      </c>
      <c r="S2279" s="16">
        <f t="shared" si="150"/>
        <v>40936.678506944445</v>
      </c>
      <c r="T2279" s="16">
        <f t="shared" si="151"/>
        <v>40966.678506944445</v>
      </c>
    </row>
    <row r="2280" spans="1:20" ht="2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8"/>
        <v>271</v>
      </c>
      <c r="P2280">
        <f t="shared" si="149"/>
        <v>53.08</v>
      </c>
      <c r="Q2280" s="11" t="s">
        <v>8331</v>
      </c>
      <c r="R2280" t="s">
        <v>8349</v>
      </c>
      <c r="S2280" s="16">
        <f t="shared" si="150"/>
        <v>42338.709108796291</v>
      </c>
      <c r="T2280" s="16">
        <f t="shared" si="151"/>
        <v>42372.957638888889</v>
      </c>
    </row>
    <row r="2281" spans="1:20" ht="4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8"/>
        <v>154</v>
      </c>
      <c r="P2281">
        <f t="shared" si="149"/>
        <v>48.06</v>
      </c>
      <c r="Q2281" s="11" t="s">
        <v>8331</v>
      </c>
      <c r="R2281" t="s">
        <v>8349</v>
      </c>
      <c r="S2281" s="16">
        <f t="shared" si="150"/>
        <v>42020.806701388887</v>
      </c>
      <c r="T2281" s="16">
        <f t="shared" si="151"/>
        <v>42039.166666666672</v>
      </c>
    </row>
    <row r="2282" spans="1:20" ht="5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8"/>
        <v>404</v>
      </c>
      <c r="P2282">
        <f t="shared" si="149"/>
        <v>82.4</v>
      </c>
      <c r="Q2282" s="11" t="s">
        <v>8331</v>
      </c>
      <c r="R2282" t="s">
        <v>8349</v>
      </c>
      <c r="S2282" s="16">
        <f t="shared" si="150"/>
        <v>42234.624895833331</v>
      </c>
      <c r="T2282" s="16">
        <f t="shared" si="151"/>
        <v>42264.624895833331</v>
      </c>
    </row>
    <row r="2283" spans="1:20" ht="4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8"/>
        <v>185</v>
      </c>
      <c r="P2283">
        <f t="shared" si="149"/>
        <v>50.45</v>
      </c>
      <c r="Q2283" s="11" t="s">
        <v>8323</v>
      </c>
      <c r="R2283" t="s">
        <v>8324</v>
      </c>
      <c r="S2283" s="16">
        <f t="shared" si="150"/>
        <v>40687.285844907405</v>
      </c>
      <c r="T2283" s="16">
        <f t="shared" si="151"/>
        <v>40749.284722222219</v>
      </c>
    </row>
    <row r="2284" spans="1:20" ht="2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8"/>
        <v>185</v>
      </c>
      <c r="P2284">
        <f t="shared" si="149"/>
        <v>115.83</v>
      </c>
      <c r="Q2284" s="11" t="s">
        <v>8323</v>
      </c>
      <c r="R2284" t="s">
        <v>8324</v>
      </c>
      <c r="S2284" s="16">
        <f t="shared" si="150"/>
        <v>42323.17460648148</v>
      </c>
      <c r="T2284" s="16">
        <f t="shared" si="151"/>
        <v>42383.17460648148</v>
      </c>
    </row>
    <row r="2285" spans="1:20" ht="4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8"/>
        <v>101</v>
      </c>
      <c r="P2285">
        <f t="shared" si="149"/>
        <v>63.03</v>
      </c>
      <c r="Q2285" s="11" t="s">
        <v>8323</v>
      </c>
      <c r="R2285" t="s">
        <v>8324</v>
      </c>
      <c r="S2285" s="16">
        <f t="shared" si="150"/>
        <v>40978.125046296293</v>
      </c>
      <c r="T2285" s="16">
        <f t="shared" si="151"/>
        <v>41038.083379629628</v>
      </c>
    </row>
    <row r="2286" spans="1:20" ht="2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8"/>
        <v>106</v>
      </c>
      <c r="P2286">
        <f t="shared" si="149"/>
        <v>108.02</v>
      </c>
      <c r="Q2286" s="11" t="s">
        <v>8323</v>
      </c>
      <c r="R2286" t="s">
        <v>8324</v>
      </c>
      <c r="S2286" s="16">
        <f t="shared" si="150"/>
        <v>40585.796817129631</v>
      </c>
      <c r="T2286" s="16">
        <f t="shared" si="151"/>
        <v>40614.166666666664</v>
      </c>
    </row>
    <row r="2287" spans="1:20" ht="4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8"/>
        <v>121</v>
      </c>
      <c r="P2287">
        <f t="shared" si="149"/>
        <v>46.09</v>
      </c>
      <c r="Q2287" s="11" t="s">
        <v>8323</v>
      </c>
      <c r="R2287" t="s">
        <v>8324</v>
      </c>
      <c r="S2287" s="16">
        <f t="shared" si="150"/>
        <v>41059.185682870368</v>
      </c>
      <c r="T2287" s="16">
        <f t="shared" si="151"/>
        <v>41089.185682870368</v>
      </c>
    </row>
    <row r="2288" spans="1:20" ht="4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8"/>
        <v>100</v>
      </c>
      <c r="P2288">
        <f t="shared" si="149"/>
        <v>107.21</v>
      </c>
      <c r="Q2288" s="11" t="s">
        <v>8323</v>
      </c>
      <c r="R2288" t="s">
        <v>8324</v>
      </c>
      <c r="S2288" s="16">
        <f t="shared" si="150"/>
        <v>41494.963587962964</v>
      </c>
      <c r="T2288" s="16">
        <f t="shared" si="151"/>
        <v>41523.165972222225</v>
      </c>
    </row>
    <row r="2289" spans="1:20" ht="4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8"/>
        <v>120</v>
      </c>
      <c r="P2289">
        <f t="shared" si="149"/>
        <v>50.93</v>
      </c>
      <c r="Q2289" s="11" t="s">
        <v>8323</v>
      </c>
      <c r="R2289" t="s">
        <v>8324</v>
      </c>
      <c r="S2289" s="16">
        <f t="shared" si="150"/>
        <v>41792.667361111111</v>
      </c>
      <c r="T2289" s="16">
        <f t="shared" si="151"/>
        <v>41813.667361111111</v>
      </c>
    </row>
    <row r="2290" spans="1:20" ht="4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8"/>
        <v>100</v>
      </c>
      <c r="P2290">
        <f t="shared" si="149"/>
        <v>40.04</v>
      </c>
      <c r="Q2290" s="11" t="s">
        <v>8323</v>
      </c>
      <c r="R2290" t="s">
        <v>8324</v>
      </c>
      <c r="S2290" s="16">
        <f t="shared" si="150"/>
        <v>41067.827418981484</v>
      </c>
      <c r="T2290" s="16">
        <f t="shared" si="151"/>
        <v>41086.75</v>
      </c>
    </row>
    <row r="2291" spans="1:20" ht="4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8"/>
        <v>107</v>
      </c>
      <c r="P2291">
        <f t="shared" si="149"/>
        <v>64.44</v>
      </c>
      <c r="Q2291" s="11" t="s">
        <v>8323</v>
      </c>
      <c r="R2291" t="s">
        <v>8324</v>
      </c>
      <c r="S2291" s="16">
        <f t="shared" si="150"/>
        <v>41571.998379629629</v>
      </c>
      <c r="T2291" s="16">
        <f t="shared" si="151"/>
        <v>41614.973611111112</v>
      </c>
    </row>
    <row r="2292" spans="1:20" ht="4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8"/>
        <v>104</v>
      </c>
      <c r="P2292">
        <f t="shared" si="149"/>
        <v>53.83</v>
      </c>
      <c r="Q2292" s="11" t="s">
        <v>8323</v>
      </c>
      <c r="R2292" t="s">
        <v>8324</v>
      </c>
      <c r="S2292" s="16">
        <f t="shared" si="150"/>
        <v>40070.253819444442</v>
      </c>
      <c r="T2292" s="16">
        <f t="shared" si="151"/>
        <v>40148.708333333336</v>
      </c>
    </row>
    <row r="2293" spans="1:20" ht="4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8"/>
        <v>173</v>
      </c>
      <c r="P2293">
        <f t="shared" si="149"/>
        <v>100.47</v>
      </c>
      <c r="Q2293" s="11" t="s">
        <v>8323</v>
      </c>
      <c r="R2293" t="s">
        <v>8324</v>
      </c>
      <c r="S2293" s="16">
        <f t="shared" si="150"/>
        <v>40987.977060185185</v>
      </c>
      <c r="T2293" s="16">
        <f t="shared" si="151"/>
        <v>41022.166666666664</v>
      </c>
    </row>
    <row r="2294" spans="1:20" ht="4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8"/>
        <v>107</v>
      </c>
      <c r="P2294">
        <f t="shared" si="149"/>
        <v>46.63</v>
      </c>
      <c r="Q2294" s="11" t="s">
        <v>8323</v>
      </c>
      <c r="R2294" t="s">
        <v>8324</v>
      </c>
      <c r="S2294" s="16">
        <f t="shared" si="150"/>
        <v>40987.697638888887</v>
      </c>
      <c r="T2294" s="16">
        <f t="shared" si="151"/>
        <v>41017.697638888887</v>
      </c>
    </row>
    <row r="2295" spans="1:20" ht="2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8"/>
        <v>108</v>
      </c>
      <c r="P2295">
        <f t="shared" si="149"/>
        <v>34.07</v>
      </c>
      <c r="Q2295" s="11" t="s">
        <v>8323</v>
      </c>
      <c r="R2295" t="s">
        <v>8324</v>
      </c>
      <c r="S2295" s="16">
        <f t="shared" si="150"/>
        <v>41151.708321759259</v>
      </c>
      <c r="T2295" s="16">
        <f t="shared" si="151"/>
        <v>41177.165972222225</v>
      </c>
    </row>
    <row r="2296" spans="1:20" ht="4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8"/>
        <v>146</v>
      </c>
      <c r="P2296">
        <f t="shared" si="149"/>
        <v>65.209999999999994</v>
      </c>
      <c r="Q2296" s="11" t="s">
        <v>8323</v>
      </c>
      <c r="R2296" t="s">
        <v>8324</v>
      </c>
      <c r="S2296" s="16">
        <f t="shared" si="150"/>
        <v>41264.72314814815</v>
      </c>
      <c r="T2296" s="16">
        <f t="shared" si="151"/>
        <v>41294.72314814815</v>
      </c>
    </row>
    <row r="2297" spans="1:20" ht="42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8"/>
        <v>125</v>
      </c>
      <c r="P2297">
        <f t="shared" si="149"/>
        <v>44.21</v>
      </c>
      <c r="Q2297" s="11" t="s">
        <v>8323</v>
      </c>
      <c r="R2297" t="s">
        <v>8324</v>
      </c>
      <c r="S2297" s="16">
        <f t="shared" si="150"/>
        <v>41270.954351851848</v>
      </c>
      <c r="T2297" s="16">
        <f t="shared" si="151"/>
        <v>41300.954351851848</v>
      </c>
    </row>
    <row r="2298" spans="1:20" ht="4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8"/>
        <v>149</v>
      </c>
      <c r="P2298">
        <f t="shared" si="149"/>
        <v>71.97</v>
      </c>
      <c r="Q2298" s="11" t="s">
        <v>8323</v>
      </c>
      <c r="R2298" t="s">
        <v>8324</v>
      </c>
      <c r="S2298" s="16">
        <f t="shared" si="150"/>
        <v>40927.731782407405</v>
      </c>
      <c r="T2298" s="16">
        <f t="shared" si="151"/>
        <v>40962.731782407405</v>
      </c>
    </row>
    <row r="2299" spans="1:20" ht="2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8"/>
        <v>101</v>
      </c>
      <c r="P2299">
        <f t="shared" si="149"/>
        <v>52.95</v>
      </c>
      <c r="Q2299" s="11" t="s">
        <v>8323</v>
      </c>
      <c r="R2299" t="s">
        <v>8324</v>
      </c>
      <c r="S2299" s="16">
        <f t="shared" si="150"/>
        <v>40948.042233796295</v>
      </c>
      <c r="T2299" s="16">
        <f t="shared" si="151"/>
        <v>40982.165972222225</v>
      </c>
    </row>
    <row r="2300" spans="1:20" ht="4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8"/>
        <v>105</v>
      </c>
      <c r="P2300">
        <f t="shared" si="149"/>
        <v>109.45</v>
      </c>
      <c r="Q2300" s="11" t="s">
        <v>8323</v>
      </c>
      <c r="R2300" t="s">
        <v>8324</v>
      </c>
      <c r="S2300" s="16">
        <f t="shared" si="150"/>
        <v>41694.84065972222</v>
      </c>
      <c r="T2300" s="16">
        <f t="shared" si="151"/>
        <v>41724.798993055556</v>
      </c>
    </row>
    <row r="2301" spans="1:20" ht="4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8"/>
        <v>350</v>
      </c>
      <c r="P2301">
        <f t="shared" si="149"/>
        <v>75.040000000000006</v>
      </c>
      <c r="Q2301" s="11" t="s">
        <v>8323</v>
      </c>
      <c r="R2301" t="s">
        <v>8324</v>
      </c>
      <c r="S2301" s="16">
        <f t="shared" si="150"/>
        <v>40565.032511574071</v>
      </c>
      <c r="T2301" s="16">
        <f t="shared" si="151"/>
        <v>40580.032511574071</v>
      </c>
    </row>
    <row r="2302" spans="1:20" ht="4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8"/>
        <v>101</v>
      </c>
      <c r="P2302">
        <f t="shared" si="149"/>
        <v>115.71</v>
      </c>
      <c r="Q2302" s="11" t="s">
        <v>8323</v>
      </c>
      <c r="R2302" t="s">
        <v>8324</v>
      </c>
      <c r="S2302" s="16">
        <f t="shared" si="150"/>
        <v>41074.727037037039</v>
      </c>
      <c r="T2302" s="16">
        <f t="shared" si="151"/>
        <v>41088.727037037039</v>
      </c>
    </row>
    <row r="2303" spans="1:20" ht="2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8"/>
        <v>134</v>
      </c>
      <c r="P2303">
        <f t="shared" si="149"/>
        <v>31.66</v>
      </c>
      <c r="Q2303" s="11" t="s">
        <v>8323</v>
      </c>
      <c r="R2303" t="s">
        <v>8327</v>
      </c>
      <c r="S2303" s="16">
        <f t="shared" si="150"/>
        <v>41416.146944444445</v>
      </c>
      <c r="T2303" s="16">
        <f t="shared" si="151"/>
        <v>41446.146944444445</v>
      </c>
    </row>
    <row r="2304" spans="1:20" ht="4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8"/>
        <v>171</v>
      </c>
      <c r="P2304">
        <f t="shared" si="149"/>
        <v>46.18</v>
      </c>
      <c r="Q2304" s="11" t="s">
        <v>8323</v>
      </c>
      <c r="R2304" t="s">
        <v>8327</v>
      </c>
      <c r="S2304" s="16">
        <f t="shared" si="150"/>
        <v>41605.868449074071</v>
      </c>
      <c r="T2304" s="16">
        <f t="shared" si="151"/>
        <v>41639.291666666664</v>
      </c>
    </row>
    <row r="2305" spans="1:20" ht="42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8"/>
        <v>109</v>
      </c>
      <c r="P2305">
        <f t="shared" si="149"/>
        <v>68.48</v>
      </c>
      <c r="Q2305" s="11" t="s">
        <v>8323</v>
      </c>
      <c r="R2305" t="s">
        <v>8327</v>
      </c>
      <c r="S2305" s="16">
        <f t="shared" si="150"/>
        <v>40850.111064814817</v>
      </c>
      <c r="T2305" s="16">
        <f t="shared" si="151"/>
        <v>40890.152731481481</v>
      </c>
    </row>
    <row r="2306" spans="1:20" ht="4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8"/>
        <v>101</v>
      </c>
      <c r="P2306">
        <f t="shared" si="149"/>
        <v>53.47</v>
      </c>
      <c r="Q2306" s="11" t="s">
        <v>8323</v>
      </c>
      <c r="R2306" t="s">
        <v>8327</v>
      </c>
      <c r="S2306" s="16">
        <f t="shared" si="150"/>
        <v>40502.815868055557</v>
      </c>
      <c r="T2306" s="16">
        <f t="shared" si="151"/>
        <v>40544.207638888889</v>
      </c>
    </row>
    <row r="2307" spans="1:20" ht="4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si="148"/>
        <v>101</v>
      </c>
      <c r="P2307">
        <f t="shared" si="149"/>
        <v>109.11</v>
      </c>
      <c r="Q2307" s="11" t="s">
        <v>8323</v>
      </c>
      <c r="R2307" t="s">
        <v>8327</v>
      </c>
      <c r="S2307" s="16">
        <f t="shared" si="150"/>
        <v>41834.695277777777</v>
      </c>
      <c r="T2307" s="16">
        <f t="shared" si="151"/>
        <v>41859.75</v>
      </c>
    </row>
    <row r="2308" spans="1:20" ht="4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8"/>
        <v>107</v>
      </c>
      <c r="P2308">
        <f t="shared" si="149"/>
        <v>51.19</v>
      </c>
      <c r="Q2308" s="11" t="s">
        <v>8323</v>
      </c>
      <c r="R2308" t="s">
        <v>8327</v>
      </c>
      <c r="S2308" s="16">
        <f t="shared" si="150"/>
        <v>40948.16815972222</v>
      </c>
      <c r="T2308" s="16">
        <f t="shared" si="151"/>
        <v>40978.16815972222</v>
      </c>
    </row>
    <row r="2309" spans="1:20" ht="4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8"/>
        <v>107</v>
      </c>
      <c r="P2309">
        <f t="shared" si="149"/>
        <v>27.94</v>
      </c>
      <c r="Q2309" s="11" t="s">
        <v>8323</v>
      </c>
      <c r="R2309" t="s">
        <v>8327</v>
      </c>
      <c r="S2309" s="16">
        <f t="shared" si="150"/>
        <v>41004.802465277775</v>
      </c>
      <c r="T2309" s="16">
        <f t="shared" si="151"/>
        <v>41034.802407407406</v>
      </c>
    </row>
    <row r="2310" spans="1:20" ht="4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8"/>
        <v>101</v>
      </c>
      <c r="P2310">
        <f t="shared" si="149"/>
        <v>82.5</v>
      </c>
      <c r="Q2310" s="11" t="s">
        <v>8323</v>
      </c>
      <c r="R2310" t="s">
        <v>8327</v>
      </c>
      <c r="S2310" s="16">
        <f t="shared" si="150"/>
        <v>41851.962916666671</v>
      </c>
      <c r="T2310" s="16">
        <f t="shared" si="151"/>
        <v>41880.041666666664</v>
      </c>
    </row>
    <row r="2311" spans="1:20" ht="4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8"/>
        <v>107</v>
      </c>
      <c r="P2311">
        <f t="shared" si="149"/>
        <v>59.82</v>
      </c>
      <c r="Q2311" s="11" t="s">
        <v>8323</v>
      </c>
      <c r="R2311" t="s">
        <v>8327</v>
      </c>
      <c r="S2311" s="16">
        <f t="shared" si="150"/>
        <v>41307.987696759257</v>
      </c>
      <c r="T2311" s="16">
        <f t="shared" si="151"/>
        <v>41342.987696759257</v>
      </c>
    </row>
    <row r="2312" spans="1:20" ht="42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8"/>
        <v>429</v>
      </c>
      <c r="P2312">
        <f t="shared" si="149"/>
        <v>64.819999999999993</v>
      </c>
      <c r="Q2312" s="11" t="s">
        <v>8323</v>
      </c>
      <c r="R2312" t="s">
        <v>8327</v>
      </c>
      <c r="S2312" s="16">
        <f t="shared" si="150"/>
        <v>41324.79415509259</v>
      </c>
      <c r="T2312" s="16">
        <f t="shared" si="151"/>
        <v>41354.752488425926</v>
      </c>
    </row>
    <row r="2313" spans="1:20" ht="4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8"/>
        <v>104</v>
      </c>
      <c r="P2313">
        <f t="shared" si="149"/>
        <v>90.1</v>
      </c>
      <c r="Q2313" s="11" t="s">
        <v>8323</v>
      </c>
      <c r="R2313" t="s">
        <v>8327</v>
      </c>
      <c r="S2313" s="16">
        <f t="shared" si="150"/>
        <v>41736.004502314812</v>
      </c>
      <c r="T2313" s="16">
        <f t="shared" si="151"/>
        <v>41766.004502314812</v>
      </c>
    </row>
    <row r="2314" spans="1:20" ht="4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8"/>
        <v>108</v>
      </c>
      <c r="P2314">
        <f t="shared" si="149"/>
        <v>40.96</v>
      </c>
      <c r="Q2314" s="11" t="s">
        <v>8323</v>
      </c>
      <c r="R2314" t="s">
        <v>8327</v>
      </c>
      <c r="S2314" s="16">
        <f t="shared" si="150"/>
        <v>41716.632847222223</v>
      </c>
      <c r="T2314" s="16">
        <f t="shared" si="151"/>
        <v>41747.958333333336</v>
      </c>
    </row>
    <row r="2315" spans="1:20" ht="2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8"/>
        <v>176</v>
      </c>
      <c r="P2315">
        <f t="shared" si="149"/>
        <v>56</v>
      </c>
      <c r="Q2315" s="11" t="s">
        <v>8323</v>
      </c>
      <c r="R2315" t="s">
        <v>8327</v>
      </c>
      <c r="S2315" s="16">
        <f t="shared" si="150"/>
        <v>41002.958634259259</v>
      </c>
      <c r="T2315" s="16">
        <f t="shared" si="151"/>
        <v>41032.958634259259</v>
      </c>
    </row>
    <row r="2316" spans="1:20" ht="4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8"/>
        <v>157</v>
      </c>
      <c r="P2316">
        <f t="shared" si="149"/>
        <v>37.67</v>
      </c>
      <c r="Q2316" s="11" t="s">
        <v>8323</v>
      </c>
      <c r="R2316" t="s">
        <v>8327</v>
      </c>
      <c r="S2316" s="16">
        <f t="shared" si="150"/>
        <v>41037.551585648151</v>
      </c>
      <c r="T2316" s="16">
        <f t="shared" si="151"/>
        <v>41067.551585648151</v>
      </c>
    </row>
    <row r="2317" spans="1:20" ht="28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8"/>
        <v>103</v>
      </c>
      <c r="P2317">
        <f t="shared" si="149"/>
        <v>40.08</v>
      </c>
      <c r="Q2317" s="11" t="s">
        <v>8323</v>
      </c>
      <c r="R2317" t="s">
        <v>8327</v>
      </c>
      <c r="S2317" s="16">
        <f t="shared" si="150"/>
        <v>41004.72619212963</v>
      </c>
      <c r="T2317" s="16">
        <f t="shared" si="151"/>
        <v>41034.72619212963</v>
      </c>
    </row>
    <row r="2318" spans="1:20" ht="5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8"/>
        <v>104</v>
      </c>
      <c r="P2318">
        <f t="shared" si="149"/>
        <v>78.03</v>
      </c>
      <c r="Q2318" s="11" t="s">
        <v>8323</v>
      </c>
      <c r="R2318" t="s">
        <v>8327</v>
      </c>
      <c r="S2318" s="16">
        <f t="shared" si="150"/>
        <v>40079.725115740745</v>
      </c>
      <c r="T2318" s="16">
        <f t="shared" si="151"/>
        <v>40156.76666666667</v>
      </c>
    </row>
    <row r="2319" spans="1:20" ht="4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ref="O2319:O2382" si="152">ROUND(E2319/D2319*100,0)</f>
        <v>104</v>
      </c>
      <c r="P2319">
        <f t="shared" ref="P2319:P2382" si="153">IFERROR(ROUND(E2319/L2319,2),0)</f>
        <v>18.91</v>
      </c>
      <c r="Q2319" s="11" t="s">
        <v>8323</v>
      </c>
      <c r="R2319" t="s">
        <v>8327</v>
      </c>
      <c r="S2319" s="16">
        <f t="shared" ref="S2319:S2382" si="154">(((J2319/60)/60/24)+DATE(1970,1,1))</f>
        <v>40192.542233796295</v>
      </c>
      <c r="T2319" s="16">
        <f t="shared" ref="T2319:T2382" si="155">(((I2319/60)/60)/24)+DATE(1970,1,1)</f>
        <v>40224.208333333336</v>
      </c>
    </row>
    <row r="2320" spans="1:20" ht="5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52"/>
        <v>121</v>
      </c>
      <c r="P2320">
        <f t="shared" si="153"/>
        <v>37.130000000000003</v>
      </c>
      <c r="Q2320" s="11" t="s">
        <v>8323</v>
      </c>
      <c r="R2320" t="s">
        <v>8327</v>
      </c>
      <c r="S2320" s="16">
        <f t="shared" si="154"/>
        <v>40050.643680555557</v>
      </c>
      <c r="T2320" s="16">
        <f t="shared" si="155"/>
        <v>40082.165972222225</v>
      </c>
    </row>
    <row r="2321" spans="1:20" ht="4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52"/>
        <v>108</v>
      </c>
      <c r="P2321">
        <f t="shared" si="153"/>
        <v>41.96</v>
      </c>
      <c r="Q2321" s="11" t="s">
        <v>8323</v>
      </c>
      <c r="R2321" t="s">
        <v>8327</v>
      </c>
      <c r="S2321" s="16">
        <f t="shared" si="154"/>
        <v>41593.082002314812</v>
      </c>
      <c r="T2321" s="16">
        <f t="shared" si="155"/>
        <v>41623.082002314812</v>
      </c>
    </row>
    <row r="2322" spans="1:20" ht="42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52"/>
        <v>109</v>
      </c>
      <c r="P2322">
        <f t="shared" si="153"/>
        <v>61.04</v>
      </c>
      <c r="Q2322" s="11" t="s">
        <v>8323</v>
      </c>
      <c r="R2322" t="s">
        <v>8327</v>
      </c>
      <c r="S2322" s="16">
        <f t="shared" si="154"/>
        <v>41696.817129629628</v>
      </c>
      <c r="T2322" s="16">
        <f t="shared" si="155"/>
        <v>41731.775462962964</v>
      </c>
    </row>
    <row r="2323" spans="1:20" ht="4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52"/>
        <v>39</v>
      </c>
      <c r="P2323">
        <f t="shared" si="153"/>
        <v>64.53</v>
      </c>
      <c r="Q2323" s="11" t="s">
        <v>8334</v>
      </c>
      <c r="R2323" t="s">
        <v>8350</v>
      </c>
      <c r="S2323" s="16">
        <f t="shared" si="154"/>
        <v>42799.260428240741</v>
      </c>
      <c r="T2323" s="16">
        <f t="shared" si="155"/>
        <v>42829.21876157407</v>
      </c>
    </row>
    <row r="2324" spans="1:20" ht="4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52"/>
        <v>3</v>
      </c>
      <c r="P2324">
        <f t="shared" si="153"/>
        <v>21.25</v>
      </c>
      <c r="Q2324" s="11" t="s">
        <v>8334</v>
      </c>
      <c r="R2324" t="s">
        <v>8350</v>
      </c>
      <c r="S2324" s="16">
        <f t="shared" si="154"/>
        <v>42804.895474537043</v>
      </c>
      <c r="T2324" s="16">
        <f t="shared" si="155"/>
        <v>42834.853807870371</v>
      </c>
    </row>
    <row r="2325" spans="1:20" ht="4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52"/>
        <v>48</v>
      </c>
      <c r="P2325">
        <f t="shared" si="153"/>
        <v>30</v>
      </c>
      <c r="Q2325" s="11" t="s">
        <v>8334</v>
      </c>
      <c r="R2325" t="s">
        <v>8350</v>
      </c>
      <c r="S2325" s="16">
        <f t="shared" si="154"/>
        <v>42807.755173611105</v>
      </c>
      <c r="T2325" s="16">
        <f t="shared" si="155"/>
        <v>42814.755173611105</v>
      </c>
    </row>
    <row r="2326" spans="1:20" ht="28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52"/>
        <v>21</v>
      </c>
      <c r="P2326">
        <f t="shared" si="153"/>
        <v>25.49</v>
      </c>
      <c r="Q2326" s="11" t="s">
        <v>8334</v>
      </c>
      <c r="R2326" t="s">
        <v>8350</v>
      </c>
      <c r="S2326" s="16">
        <f t="shared" si="154"/>
        <v>42790.885243055556</v>
      </c>
      <c r="T2326" s="16">
        <f t="shared" si="155"/>
        <v>42820.843576388885</v>
      </c>
    </row>
    <row r="2327" spans="1:20" ht="4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52"/>
        <v>8</v>
      </c>
      <c r="P2327">
        <f t="shared" si="153"/>
        <v>11.43</v>
      </c>
      <c r="Q2327" s="11" t="s">
        <v>8334</v>
      </c>
      <c r="R2327" t="s">
        <v>8350</v>
      </c>
      <c r="S2327" s="16">
        <f t="shared" si="154"/>
        <v>42794.022349537037</v>
      </c>
      <c r="T2327" s="16">
        <f t="shared" si="155"/>
        <v>42823.980682870373</v>
      </c>
    </row>
    <row r="2328" spans="1:20" ht="4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52"/>
        <v>1</v>
      </c>
      <c r="P2328">
        <f t="shared" si="153"/>
        <v>108</v>
      </c>
      <c r="Q2328" s="11" t="s">
        <v>8334</v>
      </c>
      <c r="R2328" t="s">
        <v>8350</v>
      </c>
      <c r="S2328" s="16">
        <f t="shared" si="154"/>
        <v>42804.034120370372</v>
      </c>
      <c r="T2328" s="16">
        <f t="shared" si="155"/>
        <v>42855.708333333328</v>
      </c>
    </row>
    <row r="2329" spans="1:20" ht="2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52"/>
        <v>526</v>
      </c>
      <c r="P2329">
        <f t="shared" si="153"/>
        <v>54.88</v>
      </c>
      <c r="Q2329" s="11" t="s">
        <v>8334</v>
      </c>
      <c r="R2329" t="s">
        <v>8350</v>
      </c>
      <c r="S2329" s="16">
        <f t="shared" si="154"/>
        <v>41842.917129629634</v>
      </c>
      <c r="T2329" s="16">
        <f t="shared" si="155"/>
        <v>41877.917129629634</v>
      </c>
    </row>
    <row r="2330" spans="1:20" ht="5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52"/>
        <v>254</v>
      </c>
      <c r="P2330">
        <f t="shared" si="153"/>
        <v>47.38</v>
      </c>
      <c r="Q2330" s="11" t="s">
        <v>8334</v>
      </c>
      <c r="R2330" t="s">
        <v>8350</v>
      </c>
      <c r="S2330" s="16">
        <f t="shared" si="154"/>
        <v>42139.781678240746</v>
      </c>
      <c r="T2330" s="16">
        <f t="shared" si="155"/>
        <v>42169.781678240746</v>
      </c>
    </row>
    <row r="2331" spans="1:20" ht="4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52"/>
        <v>106</v>
      </c>
      <c r="P2331">
        <f t="shared" si="153"/>
        <v>211.84</v>
      </c>
      <c r="Q2331" s="11" t="s">
        <v>8334</v>
      </c>
      <c r="R2331" t="s">
        <v>8350</v>
      </c>
      <c r="S2331" s="16">
        <f t="shared" si="154"/>
        <v>41807.624374999999</v>
      </c>
      <c r="T2331" s="16">
        <f t="shared" si="155"/>
        <v>41837.624374999999</v>
      </c>
    </row>
    <row r="2332" spans="1:20" ht="4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52"/>
        <v>102</v>
      </c>
      <c r="P2332">
        <f t="shared" si="153"/>
        <v>219.93</v>
      </c>
      <c r="Q2332" s="11" t="s">
        <v>8334</v>
      </c>
      <c r="R2332" t="s">
        <v>8350</v>
      </c>
      <c r="S2332" s="16">
        <f t="shared" si="154"/>
        <v>42332.89980324074</v>
      </c>
      <c r="T2332" s="16">
        <f t="shared" si="155"/>
        <v>42363</v>
      </c>
    </row>
    <row r="2333" spans="1:20" ht="4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52"/>
        <v>144</v>
      </c>
      <c r="P2333">
        <f t="shared" si="153"/>
        <v>40.799999999999997</v>
      </c>
      <c r="Q2333" s="11" t="s">
        <v>8334</v>
      </c>
      <c r="R2333" t="s">
        <v>8350</v>
      </c>
      <c r="S2333" s="16">
        <f t="shared" si="154"/>
        <v>41839.005671296298</v>
      </c>
      <c r="T2333" s="16">
        <f t="shared" si="155"/>
        <v>41869.005671296298</v>
      </c>
    </row>
    <row r="2334" spans="1:20" ht="4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52"/>
        <v>106</v>
      </c>
      <c r="P2334">
        <f t="shared" si="153"/>
        <v>75.5</v>
      </c>
      <c r="Q2334" s="11" t="s">
        <v>8334</v>
      </c>
      <c r="R2334" t="s">
        <v>8350</v>
      </c>
      <c r="S2334" s="16">
        <f t="shared" si="154"/>
        <v>42011.628136574072</v>
      </c>
      <c r="T2334" s="16">
        <f t="shared" si="155"/>
        <v>42041.628136574072</v>
      </c>
    </row>
    <row r="2335" spans="1:20" ht="4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52"/>
        <v>212</v>
      </c>
      <c r="P2335">
        <f t="shared" si="153"/>
        <v>13.54</v>
      </c>
      <c r="Q2335" s="11" t="s">
        <v>8334</v>
      </c>
      <c r="R2335" t="s">
        <v>8350</v>
      </c>
      <c r="S2335" s="16">
        <f t="shared" si="154"/>
        <v>41767.650347222225</v>
      </c>
      <c r="T2335" s="16">
        <f t="shared" si="155"/>
        <v>41788.743055555555</v>
      </c>
    </row>
    <row r="2336" spans="1:20" ht="4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52"/>
        <v>102</v>
      </c>
      <c r="P2336">
        <f t="shared" si="153"/>
        <v>60.87</v>
      </c>
      <c r="Q2336" s="11" t="s">
        <v>8334</v>
      </c>
      <c r="R2336" t="s">
        <v>8350</v>
      </c>
      <c r="S2336" s="16">
        <f t="shared" si="154"/>
        <v>41918.670115740737</v>
      </c>
      <c r="T2336" s="16">
        <f t="shared" si="155"/>
        <v>41948.731944444444</v>
      </c>
    </row>
    <row r="2337" spans="1:20" ht="4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52"/>
        <v>102</v>
      </c>
      <c r="P2337">
        <f t="shared" si="153"/>
        <v>115.69</v>
      </c>
      <c r="Q2337" s="11" t="s">
        <v>8334</v>
      </c>
      <c r="R2337" t="s">
        <v>8350</v>
      </c>
      <c r="S2337" s="16">
        <f t="shared" si="154"/>
        <v>41771.572256944448</v>
      </c>
      <c r="T2337" s="16">
        <f t="shared" si="155"/>
        <v>41801.572256944448</v>
      </c>
    </row>
    <row r="2338" spans="1:20" ht="4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52"/>
        <v>521</v>
      </c>
      <c r="P2338">
        <f t="shared" si="153"/>
        <v>48.1</v>
      </c>
      <c r="Q2338" s="11" t="s">
        <v>8334</v>
      </c>
      <c r="R2338" t="s">
        <v>8350</v>
      </c>
      <c r="S2338" s="16">
        <f t="shared" si="154"/>
        <v>41666.924710648149</v>
      </c>
      <c r="T2338" s="16">
        <f t="shared" si="155"/>
        <v>41706.924710648149</v>
      </c>
    </row>
    <row r="2339" spans="1:20" ht="2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52"/>
        <v>111</v>
      </c>
      <c r="P2339">
        <f t="shared" si="153"/>
        <v>74.180000000000007</v>
      </c>
      <c r="Q2339" s="11" t="s">
        <v>8334</v>
      </c>
      <c r="R2339" t="s">
        <v>8350</v>
      </c>
      <c r="S2339" s="16">
        <f t="shared" si="154"/>
        <v>41786.640543981484</v>
      </c>
      <c r="T2339" s="16">
        <f t="shared" si="155"/>
        <v>41816.640543981484</v>
      </c>
    </row>
    <row r="2340" spans="1:20" ht="4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52"/>
        <v>101</v>
      </c>
      <c r="P2340">
        <f t="shared" si="153"/>
        <v>123.35</v>
      </c>
      <c r="Q2340" s="11" t="s">
        <v>8334</v>
      </c>
      <c r="R2340" t="s">
        <v>8350</v>
      </c>
      <c r="S2340" s="16">
        <f t="shared" si="154"/>
        <v>41789.896805555552</v>
      </c>
      <c r="T2340" s="16">
        <f t="shared" si="155"/>
        <v>41819.896805555552</v>
      </c>
    </row>
    <row r="2341" spans="1:20" ht="4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52"/>
        <v>294</v>
      </c>
      <c r="P2341">
        <f t="shared" si="153"/>
        <v>66.62</v>
      </c>
      <c r="Q2341" s="11" t="s">
        <v>8334</v>
      </c>
      <c r="R2341" t="s">
        <v>8350</v>
      </c>
      <c r="S2341" s="16">
        <f t="shared" si="154"/>
        <v>42692.79987268518</v>
      </c>
      <c r="T2341" s="16">
        <f t="shared" si="155"/>
        <v>42723.332638888889</v>
      </c>
    </row>
    <row r="2342" spans="1:20" ht="4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52"/>
        <v>106</v>
      </c>
      <c r="P2342">
        <f t="shared" si="153"/>
        <v>104.99</v>
      </c>
      <c r="Q2342" s="11" t="s">
        <v>8334</v>
      </c>
      <c r="R2342" t="s">
        <v>8350</v>
      </c>
      <c r="S2342" s="16">
        <f t="shared" si="154"/>
        <v>42643.642800925925</v>
      </c>
      <c r="T2342" s="16">
        <f t="shared" si="155"/>
        <v>42673.642800925925</v>
      </c>
    </row>
    <row r="2343" spans="1:20" ht="4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52"/>
        <v>0</v>
      </c>
      <c r="P2343">
        <f t="shared" si="153"/>
        <v>0</v>
      </c>
      <c r="Q2343" s="11" t="s">
        <v>8317</v>
      </c>
      <c r="R2343" t="s">
        <v>8318</v>
      </c>
      <c r="S2343" s="16">
        <f t="shared" si="154"/>
        <v>42167.813703703709</v>
      </c>
      <c r="T2343" s="16">
        <f t="shared" si="155"/>
        <v>42197.813703703709</v>
      </c>
    </row>
    <row r="2344" spans="1:20" ht="4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52"/>
        <v>0</v>
      </c>
      <c r="P2344">
        <f t="shared" si="153"/>
        <v>0</v>
      </c>
      <c r="Q2344" s="11" t="s">
        <v>8317</v>
      </c>
      <c r="R2344" t="s">
        <v>8318</v>
      </c>
      <c r="S2344" s="16">
        <f t="shared" si="154"/>
        <v>41897.702199074076</v>
      </c>
      <c r="T2344" s="16">
        <f t="shared" si="155"/>
        <v>41918.208333333336</v>
      </c>
    </row>
    <row r="2345" spans="1:20" ht="4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52"/>
        <v>3</v>
      </c>
      <c r="P2345">
        <f t="shared" si="153"/>
        <v>300</v>
      </c>
      <c r="Q2345" s="11" t="s">
        <v>8317</v>
      </c>
      <c r="R2345" t="s">
        <v>8318</v>
      </c>
      <c r="S2345" s="16">
        <f t="shared" si="154"/>
        <v>42327.825289351851</v>
      </c>
      <c r="T2345" s="16">
        <f t="shared" si="155"/>
        <v>42377.82430555555</v>
      </c>
    </row>
    <row r="2346" spans="1:20" ht="4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52"/>
        <v>0</v>
      </c>
      <c r="P2346">
        <f t="shared" si="153"/>
        <v>1</v>
      </c>
      <c r="Q2346" s="11" t="s">
        <v>8317</v>
      </c>
      <c r="R2346" t="s">
        <v>8318</v>
      </c>
      <c r="S2346" s="16">
        <f t="shared" si="154"/>
        <v>42515.727650462963</v>
      </c>
      <c r="T2346" s="16">
        <f t="shared" si="155"/>
        <v>42545.727650462963</v>
      </c>
    </row>
    <row r="2347" spans="1:20" ht="4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52"/>
        <v>0</v>
      </c>
      <c r="P2347">
        <f t="shared" si="153"/>
        <v>0</v>
      </c>
      <c r="Q2347" s="11" t="s">
        <v>8317</v>
      </c>
      <c r="R2347" t="s">
        <v>8318</v>
      </c>
      <c r="S2347" s="16">
        <f t="shared" si="154"/>
        <v>42060.001805555556</v>
      </c>
      <c r="T2347" s="16">
        <f t="shared" si="155"/>
        <v>42094.985416666663</v>
      </c>
    </row>
    <row r="2348" spans="1:20" ht="4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52"/>
        <v>0</v>
      </c>
      <c r="P2348">
        <f t="shared" si="153"/>
        <v>13</v>
      </c>
      <c r="Q2348" s="11" t="s">
        <v>8317</v>
      </c>
      <c r="R2348" t="s">
        <v>8318</v>
      </c>
      <c r="S2348" s="16">
        <f t="shared" si="154"/>
        <v>42615.79896990741</v>
      </c>
      <c r="T2348" s="16">
        <f t="shared" si="155"/>
        <v>42660.79896990741</v>
      </c>
    </row>
    <row r="2349" spans="1:20" ht="4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52"/>
        <v>2</v>
      </c>
      <c r="P2349">
        <f t="shared" si="153"/>
        <v>15</v>
      </c>
      <c r="Q2349" s="11" t="s">
        <v>8317</v>
      </c>
      <c r="R2349" t="s">
        <v>8318</v>
      </c>
      <c r="S2349" s="16">
        <f t="shared" si="154"/>
        <v>42577.607361111113</v>
      </c>
      <c r="T2349" s="16">
        <f t="shared" si="155"/>
        <v>42607.607361111113</v>
      </c>
    </row>
    <row r="2350" spans="1:20" ht="4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52"/>
        <v>0</v>
      </c>
      <c r="P2350">
        <f t="shared" si="153"/>
        <v>54</v>
      </c>
      <c r="Q2350" s="11" t="s">
        <v>8317</v>
      </c>
      <c r="R2350" t="s">
        <v>8318</v>
      </c>
      <c r="S2350" s="16">
        <f t="shared" si="154"/>
        <v>42360.932152777779</v>
      </c>
      <c r="T2350" s="16">
        <f t="shared" si="155"/>
        <v>42420.932152777779</v>
      </c>
    </row>
    <row r="2351" spans="1:20" ht="4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52"/>
        <v>0</v>
      </c>
      <c r="P2351">
        <f t="shared" si="153"/>
        <v>0</v>
      </c>
      <c r="Q2351" s="11" t="s">
        <v>8317</v>
      </c>
      <c r="R2351" t="s">
        <v>8318</v>
      </c>
      <c r="S2351" s="16">
        <f t="shared" si="154"/>
        <v>42198.775787037041</v>
      </c>
      <c r="T2351" s="16">
        <f t="shared" si="155"/>
        <v>42227.775787037041</v>
      </c>
    </row>
    <row r="2352" spans="1:20" ht="28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52"/>
        <v>0</v>
      </c>
      <c r="P2352">
        <f t="shared" si="153"/>
        <v>0</v>
      </c>
      <c r="Q2352" s="11" t="s">
        <v>8317</v>
      </c>
      <c r="R2352" t="s">
        <v>8318</v>
      </c>
      <c r="S2352" s="16">
        <f t="shared" si="154"/>
        <v>42708.842245370368</v>
      </c>
      <c r="T2352" s="16">
        <f t="shared" si="155"/>
        <v>42738.842245370368</v>
      </c>
    </row>
    <row r="2353" spans="1:20" ht="2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52"/>
        <v>1</v>
      </c>
      <c r="P2353">
        <f t="shared" si="153"/>
        <v>15.43</v>
      </c>
      <c r="Q2353" s="11" t="s">
        <v>8317</v>
      </c>
      <c r="R2353" t="s">
        <v>8318</v>
      </c>
      <c r="S2353" s="16">
        <f t="shared" si="154"/>
        <v>42094.101145833338</v>
      </c>
      <c r="T2353" s="16">
        <f t="shared" si="155"/>
        <v>42124.101145833338</v>
      </c>
    </row>
    <row r="2354" spans="1:20" ht="4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52"/>
        <v>0</v>
      </c>
      <c r="P2354">
        <f t="shared" si="153"/>
        <v>0</v>
      </c>
      <c r="Q2354" s="11" t="s">
        <v>8317</v>
      </c>
      <c r="R2354" t="s">
        <v>8318</v>
      </c>
      <c r="S2354" s="16">
        <f t="shared" si="154"/>
        <v>42101.633703703701</v>
      </c>
      <c r="T2354" s="16">
        <f t="shared" si="155"/>
        <v>42161.633703703701</v>
      </c>
    </row>
    <row r="2355" spans="1:20" ht="4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52"/>
        <v>0</v>
      </c>
      <c r="P2355">
        <f t="shared" si="153"/>
        <v>0</v>
      </c>
      <c r="Q2355" s="11" t="s">
        <v>8317</v>
      </c>
      <c r="R2355" t="s">
        <v>8318</v>
      </c>
      <c r="S2355" s="16">
        <f t="shared" si="154"/>
        <v>42103.676180555558</v>
      </c>
      <c r="T2355" s="16">
        <f t="shared" si="155"/>
        <v>42115.676180555558</v>
      </c>
    </row>
    <row r="2356" spans="1:20" ht="4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52"/>
        <v>0</v>
      </c>
      <c r="P2356">
        <f t="shared" si="153"/>
        <v>25</v>
      </c>
      <c r="Q2356" s="11" t="s">
        <v>8317</v>
      </c>
      <c r="R2356" t="s">
        <v>8318</v>
      </c>
      <c r="S2356" s="16">
        <f t="shared" si="154"/>
        <v>41954.722916666666</v>
      </c>
      <c r="T2356" s="16">
        <f t="shared" si="155"/>
        <v>42014.722916666666</v>
      </c>
    </row>
    <row r="2357" spans="1:20" ht="4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52"/>
        <v>1</v>
      </c>
      <c r="P2357">
        <f t="shared" si="153"/>
        <v>27.5</v>
      </c>
      <c r="Q2357" s="11" t="s">
        <v>8317</v>
      </c>
      <c r="R2357" t="s">
        <v>8318</v>
      </c>
      <c r="S2357" s="16">
        <f t="shared" si="154"/>
        <v>42096.918240740735</v>
      </c>
      <c r="T2357" s="16">
        <f t="shared" si="155"/>
        <v>42126.918240740735</v>
      </c>
    </row>
    <row r="2358" spans="1:20" ht="2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52"/>
        <v>0</v>
      </c>
      <c r="P2358">
        <f t="shared" si="153"/>
        <v>0</v>
      </c>
      <c r="Q2358" s="11" t="s">
        <v>8317</v>
      </c>
      <c r="R2358" t="s">
        <v>8318</v>
      </c>
      <c r="S2358" s="16">
        <f t="shared" si="154"/>
        <v>42130.78361111111</v>
      </c>
      <c r="T2358" s="16">
        <f t="shared" si="155"/>
        <v>42160.78361111111</v>
      </c>
    </row>
    <row r="2359" spans="1:20" ht="28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52"/>
        <v>0</v>
      </c>
      <c r="P2359">
        <f t="shared" si="153"/>
        <v>0</v>
      </c>
      <c r="Q2359" s="11" t="s">
        <v>8317</v>
      </c>
      <c r="R2359" t="s">
        <v>8318</v>
      </c>
      <c r="S2359" s="16">
        <f t="shared" si="154"/>
        <v>42264.620115740734</v>
      </c>
      <c r="T2359" s="16">
        <f t="shared" si="155"/>
        <v>42294.620115740734</v>
      </c>
    </row>
    <row r="2360" spans="1:20" ht="4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52"/>
        <v>0</v>
      </c>
      <c r="P2360">
        <f t="shared" si="153"/>
        <v>0</v>
      </c>
      <c r="Q2360" s="11" t="s">
        <v>8317</v>
      </c>
      <c r="R2360" t="s">
        <v>8318</v>
      </c>
      <c r="S2360" s="16">
        <f t="shared" si="154"/>
        <v>41978.930972222224</v>
      </c>
      <c r="T2360" s="16">
        <f t="shared" si="155"/>
        <v>42035.027083333334</v>
      </c>
    </row>
    <row r="2361" spans="1:20" ht="4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52"/>
        <v>15</v>
      </c>
      <c r="P2361">
        <f t="shared" si="153"/>
        <v>367</v>
      </c>
      <c r="Q2361" s="11" t="s">
        <v>8317</v>
      </c>
      <c r="R2361" t="s">
        <v>8318</v>
      </c>
      <c r="S2361" s="16">
        <f t="shared" si="154"/>
        <v>42159.649583333332</v>
      </c>
      <c r="T2361" s="16">
        <f t="shared" si="155"/>
        <v>42219.649583333332</v>
      </c>
    </row>
    <row r="2362" spans="1:20" ht="4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52"/>
        <v>0</v>
      </c>
      <c r="P2362">
        <f t="shared" si="153"/>
        <v>2</v>
      </c>
      <c r="Q2362" s="11" t="s">
        <v>8317</v>
      </c>
      <c r="R2362" t="s">
        <v>8318</v>
      </c>
      <c r="S2362" s="16">
        <f t="shared" si="154"/>
        <v>42377.70694444445</v>
      </c>
      <c r="T2362" s="16">
        <f t="shared" si="155"/>
        <v>42407.70694444445</v>
      </c>
    </row>
    <row r="2363" spans="1:20" ht="4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52"/>
        <v>0</v>
      </c>
      <c r="P2363">
        <f t="shared" si="153"/>
        <v>0</v>
      </c>
      <c r="Q2363" s="11" t="s">
        <v>8317</v>
      </c>
      <c r="R2363" t="s">
        <v>8318</v>
      </c>
      <c r="S2363" s="16">
        <f t="shared" si="154"/>
        <v>42466.858888888892</v>
      </c>
      <c r="T2363" s="16">
        <f t="shared" si="155"/>
        <v>42490.916666666672</v>
      </c>
    </row>
    <row r="2364" spans="1:20" ht="4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52"/>
        <v>29</v>
      </c>
      <c r="P2364">
        <f t="shared" si="153"/>
        <v>60</v>
      </c>
      <c r="Q2364" s="11" t="s">
        <v>8317</v>
      </c>
      <c r="R2364" t="s">
        <v>8318</v>
      </c>
      <c r="S2364" s="16">
        <f t="shared" si="154"/>
        <v>41954.688310185185</v>
      </c>
      <c r="T2364" s="16">
        <f t="shared" si="155"/>
        <v>41984.688310185185</v>
      </c>
    </row>
    <row r="2365" spans="1:20" ht="4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52"/>
        <v>0</v>
      </c>
      <c r="P2365">
        <f t="shared" si="153"/>
        <v>0</v>
      </c>
      <c r="Q2365" s="11" t="s">
        <v>8317</v>
      </c>
      <c r="R2365" t="s">
        <v>8318</v>
      </c>
      <c r="S2365" s="16">
        <f t="shared" si="154"/>
        <v>42322.011574074073</v>
      </c>
      <c r="T2365" s="16">
        <f t="shared" si="155"/>
        <v>42367.011574074073</v>
      </c>
    </row>
    <row r="2366" spans="1:20" ht="2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52"/>
        <v>0</v>
      </c>
      <c r="P2366">
        <f t="shared" si="153"/>
        <v>0</v>
      </c>
      <c r="Q2366" s="11" t="s">
        <v>8317</v>
      </c>
      <c r="R2366" t="s">
        <v>8318</v>
      </c>
      <c r="S2366" s="16">
        <f t="shared" si="154"/>
        <v>42248.934675925921</v>
      </c>
      <c r="T2366" s="16">
        <f t="shared" si="155"/>
        <v>42303.934675925921</v>
      </c>
    </row>
    <row r="2367" spans="1:20" ht="4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52"/>
        <v>0</v>
      </c>
      <c r="P2367">
        <f t="shared" si="153"/>
        <v>0</v>
      </c>
      <c r="Q2367" s="11" t="s">
        <v>8317</v>
      </c>
      <c r="R2367" t="s">
        <v>8318</v>
      </c>
      <c r="S2367" s="16">
        <f t="shared" si="154"/>
        <v>42346.736400462964</v>
      </c>
      <c r="T2367" s="16">
        <f t="shared" si="155"/>
        <v>42386.958333333328</v>
      </c>
    </row>
    <row r="2368" spans="1:20" ht="4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52"/>
        <v>11</v>
      </c>
      <c r="P2368">
        <f t="shared" si="153"/>
        <v>97.41</v>
      </c>
      <c r="Q2368" s="11" t="s">
        <v>8317</v>
      </c>
      <c r="R2368" t="s">
        <v>8318</v>
      </c>
      <c r="S2368" s="16">
        <f t="shared" si="154"/>
        <v>42268.531631944439</v>
      </c>
      <c r="T2368" s="16">
        <f t="shared" si="155"/>
        <v>42298.531631944439</v>
      </c>
    </row>
    <row r="2369" spans="1:20" ht="4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52"/>
        <v>1</v>
      </c>
      <c r="P2369">
        <f t="shared" si="153"/>
        <v>47.86</v>
      </c>
      <c r="Q2369" s="11" t="s">
        <v>8317</v>
      </c>
      <c r="R2369" t="s">
        <v>8318</v>
      </c>
      <c r="S2369" s="16">
        <f t="shared" si="154"/>
        <v>42425.970092592594</v>
      </c>
      <c r="T2369" s="16">
        <f t="shared" si="155"/>
        <v>42485.928425925929</v>
      </c>
    </row>
    <row r="2370" spans="1:20" ht="4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52"/>
        <v>0</v>
      </c>
      <c r="P2370">
        <f t="shared" si="153"/>
        <v>50</v>
      </c>
      <c r="Q2370" s="11" t="s">
        <v>8317</v>
      </c>
      <c r="R2370" t="s">
        <v>8318</v>
      </c>
      <c r="S2370" s="16">
        <f t="shared" si="154"/>
        <v>42063.721817129626</v>
      </c>
      <c r="T2370" s="16">
        <f t="shared" si="155"/>
        <v>42108.680150462969</v>
      </c>
    </row>
    <row r="2371" spans="1:20" ht="4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si="152"/>
        <v>0</v>
      </c>
      <c r="P2371">
        <f t="shared" si="153"/>
        <v>0</v>
      </c>
      <c r="Q2371" s="11" t="s">
        <v>8317</v>
      </c>
      <c r="R2371" t="s">
        <v>8318</v>
      </c>
      <c r="S2371" s="16">
        <f t="shared" si="154"/>
        <v>42380.812627314815</v>
      </c>
      <c r="T2371" s="16">
        <f t="shared" si="155"/>
        <v>42410.812627314815</v>
      </c>
    </row>
    <row r="2372" spans="1:20" ht="4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52"/>
        <v>0</v>
      </c>
      <c r="P2372">
        <f t="shared" si="153"/>
        <v>20.5</v>
      </c>
      <c r="Q2372" s="11" t="s">
        <v>8317</v>
      </c>
      <c r="R2372" t="s">
        <v>8318</v>
      </c>
      <c r="S2372" s="16">
        <f t="shared" si="154"/>
        <v>41961.18913194444</v>
      </c>
      <c r="T2372" s="16">
        <f t="shared" si="155"/>
        <v>41991.18913194444</v>
      </c>
    </row>
    <row r="2373" spans="1:20" ht="4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52"/>
        <v>0</v>
      </c>
      <c r="P2373">
        <f t="shared" si="153"/>
        <v>0</v>
      </c>
      <c r="Q2373" s="11" t="s">
        <v>8317</v>
      </c>
      <c r="R2373" t="s">
        <v>8318</v>
      </c>
      <c r="S2373" s="16">
        <f t="shared" si="154"/>
        <v>42150.777731481481</v>
      </c>
      <c r="T2373" s="16">
        <f t="shared" si="155"/>
        <v>42180.777731481481</v>
      </c>
    </row>
    <row r="2374" spans="1:20" ht="4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52"/>
        <v>3</v>
      </c>
      <c r="P2374">
        <f t="shared" si="153"/>
        <v>30</v>
      </c>
      <c r="Q2374" s="11" t="s">
        <v>8317</v>
      </c>
      <c r="R2374" t="s">
        <v>8318</v>
      </c>
      <c r="S2374" s="16">
        <f t="shared" si="154"/>
        <v>42088.069108796291</v>
      </c>
      <c r="T2374" s="16">
        <f t="shared" si="155"/>
        <v>42118.069108796291</v>
      </c>
    </row>
    <row r="2375" spans="1:20" ht="2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52"/>
        <v>0</v>
      </c>
      <c r="P2375">
        <f t="shared" si="153"/>
        <v>50</v>
      </c>
      <c r="Q2375" s="11" t="s">
        <v>8317</v>
      </c>
      <c r="R2375" t="s">
        <v>8318</v>
      </c>
      <c r="S2375" s="16">
        <f t="shared" si="154"/>
        <v>42215.662314814821</v>
      </c>
      <c r="T2375" s="16">
        <f t="shared" si="155"/>
        <v>42245.662314814821</v>
      </c>
    </row>
    <row r="2376" spans="1:20" ht="4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52"/>
        <v>0</v>
      </c>
      <c r="P2376">
        <f t="shared" si="153"/>
        <v>10</v>
      </c>
      <c r="Q2376" s="11" t="s">
        <v>8317</v>
      </c>
      <c r="R2376" t="s">
        <v>8318</v>
      </c>
      <c r="S2376" s="16">
        <f t="shared" si="154"/>
        <v>42017.843287037031</v>
      </c>
      <c r="T2376" s="16">
        <f t="shared" si="155"/>
        <v>42047.843287037031</v>
      </c>
    </row>
    <row r="2377" spans="1:20" ht="4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52"/>
        <v>0</v>
      </c>
      <c r="P2377">
        <f t="shared" si="153"/>
        <v>0</v>
      </c>
      <c r="Q2377" s="11" t="s">
        <v>8317</v>
      </c>
      <c r="R2377" t="s">
        <v>8318</v>
      </c>
      <c r="S2377" s="16">
        <f t="shared" si="154"/>
        <v>42592.836076388892</v>
      </c>
      <c r="T2377" s="16">
        <f t="shared" si="155"/>
        <v>42622.836076388892</v>
      </c>
    </row>
    <row r="2378" spans="1:20" ht="4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52"/>
        <v>11</v>
      </c>
      <c r="P2378">
        <f t="shared" si="153"/>
        <v>81.58</v>
      </c>
      <c r="Q2378" s="11" t="s">
        <v>8317</v>
      </c>
      <c r="R2378" t="s">
        <v>8318</v>
      </c>
      <c r="S2378" s="16">
        <f t="shared" si="154"/>
        <v>42318.925532407404</v>
      </c>
      <c r="T2378" s="16">
        <f t="shared" si="155"/>
        <v>42348.925532407404</v>
      </c>
    </row>
    <row r="2379" spans="1:20" ht="4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52"/>
        <v>0</v>
      </c>
      <c r="P2379">
        <f t="shared" si="153"/>
        <v>0</v>
      </c>
      <c r="Q2379" s="11" t="s">
        <v>8317</v>
      </c>
      <c r="R2379" t="s">
        <v>8318</v>
      </c>
      <c r="S2379" s="16">
        <f t="shared" si="154"/>
        <v>42669.870173611111</v>
      </c>
      <c r="T2379" s="16">
        <f t="shared" si="155"/>
        <v>42699.911840277782</v>
      </c>
    </row>
    <row r="2380" spans="1:20" ht="28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52"/>
        <v>0</v>
      </c>
      <c r="P2380">
        <f t="shared" si="153"/>
        <v>0</v>
      </c>
      <c r="Q2380" s="11" t="s">
        <v>8317</v>
      </c>
      <c r="R2380" t="s">
        <v>8318</v>
      </c>
      <c r="S2380" s="16">
        <f t="shared" si="154"/>
        <v>42213.013078703705</v>
      </c>
      <c r="T2380" s="16">
        <f t="shared" si="155"/>
        <v>42242.013078703705</v>
      </c>
    </row>
    <row r="2381" spans="1:20" ht="2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52"/>
        <v>0</v>
      </c>
      <c r="P2381">
        <f t="shared" si="153"/>
        <v>0</v>
      </c>
      <c r="Q2381" s="11" t="s">
        <v>8317</v>
      </c>
      <c r="R2381" t="s">
        <v>8318</v>
      </c>
      <c r="S2381" s="16">
        <f t="shared" si="154"/>
        <v>42237.016388888893</v>
      </c>
      <c r="T2381" s="16">
        <f t="shared" si="155"/>
        <v>42282.016388888893</v>
      </c>
    </row>
    <row r="2382" spans="1:20" ht="4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52"/>
        <v>0</v>
      </c>
      <c r="P2382">
        <f t="shared" si="153"/>
        <v>18.329999999999998</v>
      </c>
      <c r="Q2382" s="11" t="s">
        <v>8317</v>
      </c>
      <c r="R2382" t="s">
        <v>8318</v>
      </c>
      <c r="S2382" s="16">
        <f t="shared" si="154"/>
        <v>42248.793310185181</v>
      </c>
      <c r="T2382" s="16">
        <f t="shared" si="155"/>
        <v>42278.793310185181</v>
      </c>
    </row>
    <row r="2383" spans="1:20" ht="4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ref="O2383:O2446" si="156">ROUND(E2383/D2383*100,0)</f>
        <v>2</v>
      </c>
      <c r="P2383">
        <f t="shared" ref="P2383:P2446" si="157">IFERROR(ROUND(E2383/L2383,2),0)</f>
        <v>224.43</v>
      </c>
      <c r="Q2383" s="11" t="s">
        <v>8317</v>
      </c>
      <c r="R2383" t="s">
        <v>8318</v>
      </c>
      <c r="S2383" s="16">
        <f t="shared" ref="S2383:S2446" si="158">(((J2383/60)/60/24)+DATE(1970,1,1))</f>
        <v>42074.935740740737</v>
      </c>
      <c r="T2383" s="16">
        <f t="shared" ref="T2383:T2446" si="159">(((I2383/60)/60)/24)+DATE(1970,1,1)</f>
        <v>42104.935740740737</v>
      </c>
    </row>
    <row r="2384" spans="1:20" ht="5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56"/>
        <v>3</v>
      </c>
      <c r="P2384">
        <f t="shared" si="157"/>
        <v>37.5</v>
      </c>
      <c r="Q2384" s="11" t="s">
        <v>8317</v>
      </c>
      <c r="R2384" t="s">
        <v>8318</v>
      </c>
      <c r="S2384" s="16">
        <f t="shared" si="158"/>
        <v>42195.187534722223</v>
      </c>
      <c r="T2384" s="16">
        <f t="shared" si="159"/>
        <v>42220.187534722223</v>
      </c>
    </row>
    <row r="2385" spans="1:20" ht="4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56"/>
        <v>4</v>
      </c>
      <c r="P2385">
        <f t="shared" si="157"/>
        <v>145</v>
      </c>
      <c r="Q2385" s="11" t="s">
        <v>8317</v>
      </c>
      <c r="R2385" t="s">
        <v>8318</v>
      </c>
      <c r="S2385" s="16">
        <f t="shared" si="158"/>
        <v>42027.056793981479</v>
      </c>
      <c r="T2385" s="16">
        <f t="shared" si="159"/>
        <v>42057.056793981479</v>
      </c>
    </row>
    <row r="2386" spans="1:20" ht="42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56"/>
        <v>1</v>
      </c>
      <c r="P2386">
        <f t="shared" si="157"/>
        <v>1</v>
      </c>
      <c r="Q2386" s="11" t="s">
        <v>8317</v>
      </c>
      <c r="R2386" t="s">
        <v>8318</v>
      </c>
      <c r="S2386" s="16">
        <f t="shared" si="158"/>
        <v>41927.067627314813</v>
      </c>
      <c r="T2386" s="16">
        <f t="shared" si="159"/>
        <v>41957.109293981484</v>
      </c>
    </row>
    <row r="2387" spans="1:20" ht="4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56"/>
        <v>1</v>
      </c>
      <c r="P2387">
        <f t="shared" si="157"/>
        <v>112.57</v>
      </c>
      <c r="Q2387" s="11" t="s">
        <v>8317</v>
      </c>
      <c r="R2387" t="s">
        <v>8318</v>
      </c>
      <c r="S2387" s="16">
        <f t="shared" si="158"/>
        <v>42191.70175925926</v>
      </c>
      <c r="T2387" s="16">
        <f t="shared" si="159"/>
        <v>42221.70175925926</v>
      </c>
    </row>
    <row r="2388" spans="1:20" ht="4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56"/>
        <v>0</v>
      </c>
      <c r="P2388">
        <f t="shared" si="157"/>
        <v>0</v>
      </c>
      <c r="Q2388" s="11" t="s">
        <v>8317</v>
      </c>
      <c r="R2388" t="s">
        <v>8318</v>
      </c>
      <c r="S2388" s="16">
        <f t="shared" si="158"/>
        <v>41954.838240740741</v>
      </c>
      <c r="T2388" s="16">
        <f t="shared" si="159"/>
        <v>42014.838240740741</v>
      </c>
    </row>
    <row r="2389" spans="1:20" ht="4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56"/>
        <v>1</v>
      </c>
      <c r="P2389">
        <f t="shared" si="157"/>
        <v>342</v>
      </c>
      <c r="Q2389" s="11" t="s">
        <v>8317</v>
      </c>
      <c r="R2389" t="s">
        <v>8318</v>
      </c>
      <c r="S2389" s="16">
        <f t="shared" si="158"/>
        <v>42528.626620370371</v>
      </c>
      <c r="T2389" s="16">
        <f t="shared" si="159"/>
        <v>42573.626620370371</v>
      </c>
    </row>
    <row r="2390" spans="1:20" ht="4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56"/>
        <v>1</v>
      </c>
      <c r="P2390">
        <f t="shared" si="157"/>
        <v>57.88</v>
      </c>
      <c r="Q2390" s="11" t="s">
        <v>8317</v>
      </c>
      <c r="R2390" t="s">
        <v>8318</v>
      </c>
      <c r="S2390" s="16">
        <f t="shared" si="158"/>
        <v>41989.853692129633</v>
      </c>
      <c r="T2390" s="16">
        <f t="shared" si="159"/>
        <v>42019.811805555553</v>
      </c>
    </row>
    <row r="2391" spans="1:20" ht="5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56"/>
        <v>0</v>
      </c>
      <c r="P2391">
        <f t="shared" si="157"/>
        <v>30</v>
      </c>
      <c r="Q2391" s="11" t="s">
        <v>8317</v>
      </c>
      <c r="R2391" t="s">
        <v>8318</v>
      </c>
      <c r="S2391" s="16">
        <f t="shared" si="158"/>
        <v>42179.653379629628</v>
      </c>
      <c r="T2391" s="16">
        <f t="shared" si="159"/>
        <v>42210.915972222225</v>
      </c>
    </row>
    <row r="2392" spans="1:20" ht="4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56"/>
        <v>0</v>
      </c>
      <c r="P2392">
        <f t="shared" si="157"/>
        <v>0</v>
      </c>
      <c r="Q2392" s="11" t="s">
        <v>8317</v>
      </c>
      <c r="R2392" t="s">
        <v>8318</v>
      </c>
      <c r="S2392" s="16">
        <f t="shared" si="158"/>
        <v>41968.262314814812</v>
      </c>
      <c r="T2392" s="16">
        <f t="shared" si="159"/>
        <v>42008.262314814812</v>
      </c>
    </row>
    <row r="2393" spans="1:20" ht="2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56"/>
        <v>0</v>
      </c>
      <c r="P2393">
        <f t="shared" si="157"/>
        <v>25</v>
      </c>
      <c r="Q2393" s="11" t="s">
        <v>8317</v>
      </c>
      <c r="R2393" t="s">
        <v>8318</v>
      </c>
      <c r="S2393" s="16">
        <f t="shared" si="158"/>
        <v>42064.794490740736</v>
      </c>
      <c r="T2393" s="16">
        <f t="shared" si="159"/>
        <v>42094.752824074079</v>
      </c>
    </row>
    <row r="2394" spans="1:20" ht="4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56"/>
        <v>0</v>
      </c>
      <c r="P2394">
        <f t="shared" si="157"/>
        <v>0</v>
      </c>
      <c r="Q2394" s="11" t="s">
        <v>8317</v>
      </c>
      <c r="R2394" t="s">
        <v>8318</v>
      </c>
      <c r="S2394" s="16">
        <f t="shared" si="158"/>
        <v>42276.120636574073</v>
      </c>
      <c r="T2394" s="16">
        <f t="shared" si="159"/>
        <v>42306.120636574073</v>
      </c>
    </row>
    <row r="2395" spans="1:20" ht="4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56"/>
        <v>0</v>
      </c>
      <c r="P2395">
        <f t="shared" si="157"/>
        <v>50</v>
      </c>
      <c r="Q2395" s="11" t="s">
        <v>8317</v>
      </c>
      <c r="R2395" t="s">
        <v>8318</v>
      </c>
      <c r="S2395" s="16">
        <f t="shared" si="158"/>
        <v>42194.648344907408</v>
      </c>
      <c r="T2395" s="16">
        <f t="shared" si="159"/>
        <v>42224.648344907408</v>
      </c>
    </row>
    <row r="2396" spans="1:20" ht="4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56"/>
        <v>0</v>
      </c>
      <c r="P2396">
        <f t="shared" si="157"/>
        <v>1.5</v>
      </c>
      <c r="Q2396" s="11" t="s">
        <v>8317</v>
      </c>
      <c r="R2396" t="s">
        <v>8318</v>
      </c>
      <c r="S2396" s="16">
        <f t="shared" si="158"/>
        <v>42031.362187499995</v>
      </c>
      <c r="T2396" s="16">
        <f t="shared" si="159"/>
        <v>42061.362187499995</v>
      </c>
    </row>
    <row r="2397" spans="1:20" ht="4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56"/>
        <v>0</v>
      </c>
      <c r="P2397">
        <f t="shared" si="157"/>
        <v>0</v>
      </c>
      <c r="Q2397" s="11" t="s">
        <v>8317</v>
      </c>
      <c r="R2397" t="s">
        <v>8318</v>
      </c>
      <c r="S2397" s="16">
        <f t="shared" si="158"/>
        <v>42717.121377314819</v>
      </c>
      <c r="T2397" s="16">
        <f t="shared" si="159"/>
        <v>42745.372916666667</v>
      </c>
    </row>
    <row r="2398" spans="1:20" ht="4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56"/>
        <v>0</v>
      </c>
      <c r="P2398">
        <f t="shared" si="157"/>
        <v>10</v>
      </c>
      <c r="Q2398" s="11" t="s">
        <v>8317</v>
      </c>
      <c r="R2398" t="s">
        <v>8318</v>
      </c>
      <c r="S2398" s="16">
        <f t="shared" si="158"/>
        <v>42262.849050925928</v>
      </c>
      <c r="T2398" s="16">
        <f t="shared" si="159"/>
        <v>42292.849050925928</v>
      </c>
    </row>
    <row r="2399" spans="1:20" ht="4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56"/>
        <v>0</v>
      </c>
      <c r="P2399">
        <f t="shared" si="157"/>
        <v>0</v>
      </c>
      <c r="Q2399" s="11" t="s">
        <v>8317</v>
      </c>
      <c r="R2399" t="s">
        <v>8318</v>
      </c>
      <c r="S2399" s="16">
        <f t="shared" si="158"/>
        <v>41976.88490740741</v>
      </c>
      <c r="T2399" s="16">
        <f t="shared" si="159"/>
        <v>42006.88490740741</v>
      </c>
    </row>
    <row r="2400" spans="1:20" ht="4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56"/>
        <v>0</v>
      </c>
      <c r="P2400">
        <f t="shared" si="157"/>
        <v>0</v>
      </c>
      <c r="Q2400" s="11" t="s">
        <v>8317</v>
      </c>
      <c r="R2400" t="s">
        <v>8318</v>
      </c>
      <c r="S2400" s="16">
        <f t="shared" si="158"/>
        <v>42157.916481481487</v>
      </c>
      <c r="T2400" s="16">
        <f t="shared" si="159"/>
        <v>42187.916481481487</v>
      </c>
    </row>
    <row r="2401" spans="1:20" ht="4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56"/>
        <v>0</v>
      </c>
      <c r="P2401">
        <f t="shared" si="157"/>
        <v>0</v>
      </c>
      <c r="Q2401" s="11" t="s">
        <v>8317</v>
      </c>
      <c r="R2401" t="s">
        <v>8318</v>
      </c>
      <c r="S2401" s="16">
        <f t="shared" si="158"/>
        <v>41956.853078703702</v>
      </c>
      <c r="T2401" s="16">
        <f t="shared" si="159"/>
        <v>41991.853078703702</v>
      </c>
    </row>
    <row r="2402" spans="1:20" ht="4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56"/>
        <v>0</v>
      </c>
      <c r="P2402">
        <f t="shared" si="157"/>
        <v>0</v>
      </c>
      <c r="Q2402" s="11" t="s">
        <v>8317</v>
      </c>
      <c r="R2402" t="s">
        <v>8318</v>
      </c>
      <c r="S2402" s="16">
        <f t="shared" si="158"/>
        <v>42444.268101851849</v>
      </c>
      <c r="T2402" s="16">
        <f t="shared" si="159"/>
        <v>42474.268101851849</v>
      </c>
    </row>
    <row r="2403" spans="1:20" ht="4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56"/>
        <v>1</v>
      </c>
      <c r="P2403">
        <f t="shared" si="157"/>
        <v>22.33</v>
      </c>
      <c r="Q2403" s="11" t="s">
        <v>8334</v>
      </c>
      <c r="R2403" t="s">
        <v>8335</v>
      </c>
      <c r="S2403" s="16">
        <f t="shared" si="158"/>
        <v>42374.822870370372</v>
      </c>
      <c r="T2403" s="16">
        <f t="shared" si="159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56"/>
        <v>0</v>
      </c>
      <c r="P2404">
        <f t="shared" si="157"/>
        <v>52</v>
      </c>
      <c r="Q2404" s="11" t="s">
        <v>8334</v>
      </c>
      <c r="R2404" t="s">
        <v>8335</v>
      </c>
      <c r="S2404" s="16">
        <f t="shared" si="158"/>
        <v>42107.679756944446</v>
      </c>
      <c r="T2404" s="16">
        <f t="shared" si="159"/>
        <v>42137.679756944446</v>
      </c>
    </row>
    <row r="2405" spans="1:20" ht="4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56"/>
        <v>17</v>
      </c>
      <c r="P2405">
        <f t="shared" si="157"/>
        <v>16.829999999999998</v>
      </c>
      <c r="Q2405" s="11" t="s">
        <v>8334</v>
      </c>
      <c r="R2405" t="s">
        <v>8335</v>
      </c>
      <c r="S2405" s="16">
        <f t="shared" si="158"/>
        <v>42399.882615740738</v>
      </c>
      <c r="T2405" s="16">
        <f t="shared" si="159"/>
        <v>42459.840949074074</v>
      </c>
    </row>
    <row r="2406" spans="1:20" ht="4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56"/>
        <v>0</v>
      </c>
      <c r="P2406">
        <f t="shared" si="157"/>
        <v>0</v>
      </c>
      <c r="Q2406" s="11" t="s">
        <v>8334</v>
      </c>
      <c r="R2406" t="s">
        <v>8335</v>
      </c>
      <c r="S2406" s="16">
        <f t="shared" si="158"/>
        <v>42342.03943287037</v>
      </c>
      <c r="T2406" s="16">
        <f t="shared" si="159"/>
        <v>42372.03943287037</v>
      </c>
    </row>
    <row r="2407" spans="1:20" ht="4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56"/>
        <v>23</v>
      </c>
      <c r="P2407">
        <f t="shared" si="157"/>
        <v>56.3</v>
      </c>
      <c r="Q2407" s="11" t="s">
        <v>8334</v>
      </c>
      <c r="R2407" t="s">
        <v>8335</v>
      </c>
      <c r="S2407" s="16">
        <f t="shared" si="158"/>
        <v>42595.585358796292</v>
      </c>
      <c r="T2407" s="16">
        <f t="shared" si="159"/>
        <v>42616.585358796292</v>
      </c>
    </row>
    <row r="2408" spans="1:20" ht="4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56"/>
        <v>41</v>
      </c>
      <c r="P2408">
        <f t="shared" si="157"/>
        <v>84.06</v>
      </c>
      <c r="Q2408" s="11" t="s">
        <v>8334</v>
      </c>
      <c r="R2408" t="s">
        <v>8335</v>
      </c>
      <c r="S2408" s="16">
        <f t="shared" si="158"/>
        <v>41983.110995370371</v>
      </c>
      <c r="T2408" s="16">
        <f t="shared" si="159"/>
        <v>42023.110995370371</v>
      </c>
    </row>
    <row r="2409" spans="1:20" ht="5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56"/>
        <v>25</v>
      </c>
      <c r="P2409">
        <f t="shared" si="157"/>
        <v>168.39</v>
      </c>
      <c r="Q2409" s="11" t="s">
        <v>8334</v>
      </c>
      <c r="R2409" t="s">
        <v>8335</v>
      </c>
      <c r="S2409" s="16">
        <f t="shared" si="158"/>
        <v>42082.575555555552</v>
      </c>
      <c r="T2409" s="16">
        <f t="shared" si="159"/>
        <v>42105.25</v>
      </c>
    </row>
    <row r="2410" spans="1:20" ht="28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56"/>
        <v>0</v>
      </c>
      <c r="P2410">
        <f t="shared" si="157"/>
        <v>15</v>
      </c>
      <c r="Q2410" s="11" t="s">
        <v>8334</v>
      </c>
      <c r="R2410" t="s">
        <v>8335</v>
      </c>
      <c r="S2410" s="16">
        <f t="shared" si="158"/>
        <v>41919.140706018516</v>
      </c>
      <c r="T2410" s="16">
        <f t="shared" si="159"/>
        <v>41949.182372685187</v>
      </c>
    </row>
    <row r="2411" spans="1:20" ht="28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56"/>
        <v>2</v>
      </c>
      <c r="P2411">
        <f t="shared" si="157"/>
        <v>76.67</v>
      </c>
      <c r="Q2411" s="11" t="s">
        <v>8334</v>
      </c>
      <c r="R2411" t="s">
        <v>8335</v>
      </c>
      <c r="S2411" s="16">
        <f t="shared" si="158"/>
        <v>42204.875868055555</v>
      </c>
      <c r="T2411" s="16">
        <f t="shared" si="159"/>
        <v>42234.875868055555</v>
      </c>
    </row>
    <row r="2412" spans="1:20" ht="5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56"/>
        <v>0</v>
      </c>
      <c r="P2412">
        <f t="shared" si="157"/>
        <v>0</v>
      </c>
      <c r="Q2412" s="11" t="s">
        <v>8334</v>
      </c>
      <c r="R2412" t="s">
        <v>8335</v>
      </c>
      <c r="S2412" s="16">
        <f t="shared" si="158"/>
        <v>42224.408275462964</v>
      </c>
      <c r="T2412" s="16">
        <f t="shared" si="159"/>
        <v>42254.408275462964</v>
      </c>
    </row>
    <row r="2413" spans="1:20" ht="42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56"/>
        <v>1</v>
      </c>
      <c r="P2413">
        <f t="shared" si="157"/>
        <v>50.33</v>
      </c>
      <c r="Q2413" s="11" t="s">
        <v>8334</v>
      </c>
      <c r="R2413" t="s">
        <v>8335</v>
      </c>
      <c r="S2413" s="16">
        <f t="shared" si="158"/>
        <v>42211.732430555552</v>
      </c>
      <c r="T2413" s="16">
        <f t="shared" si="159"/>
        <v>42241.732430555552</v>
      </c>
    </row>
    <row r="2414" spans="1:20" ht="42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56"/>
        <v>0</v>
      </c>
      <c r="P2414">
        <f t="shared" si="157"/>
        <v>0</v>
      </c>
      <c r="Q2414" s="11" t="s">
        <v>8334</v>
      </c>
      <c r="R2414" t="s">
        <v>8335</v>
      </c>
      <c r="S2414" s="16">
        <f t="shared" si="158"/>
        <v>42655.736956018518</v>
      </c>
      <c r="T2414" s="16">
        <f t="shared" si="159"/>
        <v>42700.778622685189</v>
      </c>
    </row>
    <row r="2415" spans="1:20" ht="4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56"/>
        <v>1</v>
      </c>
      <c r="P2415">
        <f t="shared" si="157"/>
        <v>8.33</v>
      </c>
      <c r="Q2415" s="11" t="s">
        <v>8334</v>
      </c>
      <c r="R2415" t="s">
        <v>8335</v>
      </c>
      <c r="S2415" s="16">
        <f t="shared" si="158"/>
        <v>41760.10974537037</v>
      </c>
      <c r="T2415" s="16">
        <f t="shared" si="159"/>
        <v>41790.979166666664</v>
      </c>
    </row>
    <row r="2416" spans="1:20" ht="4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56"/>
        <v>3</v>
      </c>
      <c r="P2416">
        <f t="shared" si="157"/>
        <v>35.380000000000003</v>
      </c>
      <c r="Q2416" s="11" t="s">
        <v>8334</v>
      </c>
      <c r="R2416" t="s">
        <v>8335</v>
      </c>
      <c r="S2416" s="16">
        <f t="shared" si="158"/>
        <v>42198.695138888885</v>
      </c>
      <c r="T2416" s="16">
        <f t="shared" si="159"/>
        <v>42238.165972222225</v>
      </c>
    </row>
    <row r="2417" spans="1:20" ht="4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56"/>
        <v>1</v>
      </c>
      <c r="P2417">
        <f t="shared" si="157"/>
        <v>55.83</v>
      </c>
      <c r="Q2417" s="11" t="s">
        <v>8334</v>
      </c>
      <c r="R2417" t="s">
        <v>8335</v>
      </c>
      <c r="S2417" s="16">
        <f t="shared" si="158"/>
        <v>42536.862800925926</v>
      </c>
      <c r="T2417" s="16">
        <f t="shared" si="159"/>
        <v>42566.862800925926</v>
      </c>
    </row>
    <row r="2418" spans="1:20" ht="4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56"/>
        <v>0</v>
      </c>
      <c r="P2418">
        <f t="shared" si="157"/>
        <v>5</v>
      </c>
      <c r="Q2418" s="11" t="s">
        <v>8334</v>
      </c>
      <c r="R2418" t="s">
        <v>8335</v>
      </c>
      <c r="S2418" s="16">
        <f t="shared" si="158"/>
        <v>42019.737766203703</v>
      </c>
      <c r="T2418" s="16">
        <f t="shared" si="159"/>
        <v>42077.625</v>
      </c>
    </row>
    <row r="2419" spans="1:20" ht="4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56"/>
        <v>0</v>
      </c>
      <c r="P2419">
        <f t="shared" si="157"/>
        <v>0</v>
      </c>
      <c r="Q2419" s="11" t="s">
        <v>8334</v>
      </c>
      <c r="R2419" t="s">
        <v>8335</v>
      </c>
      <c r="S2419" s="16">
        <f t="shared" si="158"/>
        <v>41831.884108796294</v>
      </c>
      <c r="T2419" s="16">
        <f t="shared" si="159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56"/>
        <v>0</v>
      </c>
      <c r="P2420">
        <f t="shared" si="157"/>
        <v>1</v>
      </c>
      <c r="Q2420" s="11" t="s">
        <v>8334</v>
      </c>
      <c r="R2420" t="s">
        <v>8335</v>
      </c>
      <c r="S2420" s="16">
        <f t="shared" si="158"/>
        <v>42027.856990740736</v>
      </c>
      <c r="T2420" s="16">
        <f t="shared" si="159"/>
        <v>42087.815324074079</v>
      </c>
    </row>
    <row r="2421" spans="1:20" ht="4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56"/>
        <v>0</v>
      </c>
      <c r="P2421">
        <f t="shared" si="157"/>
        <v>0</v>
      </c>
      <c r="Q2421" s="11" t="s">
        <v>8334</v>
      </c>
      <c r="R2421" t="s">
        <v>8335</v>
      </c>
      <c r="S2421" s="16">
        <f t="shared" si="158"/>
        <v>41993.738298611104</v>
      </c>
      <c r="T2421" s="16">
        <f t="shared" si="159"/>
        <v>42053.738298611104</v>
      </c>
    </row>
    <row r="2422" spans="1:20" ht="4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56"/>
        <v>15</v>
      </c>
      <c r="P2422">
        <f t="shared" si="157"/>
        <v>69.47</v>
      </c>
      <c r="Q2422" s="11" t="s">
        <v>8334</v>
      </c>
      <c r="R2422" t="s">
        <v>8335</v>
      </c>
      <c r="S2422" s="16">
        <f t="shared" si="158"/>
        <v>41893.028877314813</v>
      </c>
      <c r="T2422" s="16">
        <f t="shared" si="159"/>
        <v>41953.070543981477</v>
      </c>
    </row>
    <row r="2423" spans="1:20" ht="2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56"/>
        <v>0</v>
      </c>
      <c r="P2423">
        <f t="shared" si="157"/>
        <v>1</v>
      </c>
      <c r="Q2423" s="11" t="s">
        <v>8334</v>
      </c>
      <c r="R2423" t="s">
        <v>8335</v>
      </c>
      <c r="S2423" s="16">
        <f t="shared" si="158"/>
        <v>42026.687453703707</v>
      </c>
      <c r="T2423" s="16">
        <f t="shared" si="159"/>
        <v>42056.687453703707</v>
      </c>
    </row>
    <row r="2424" spans="1:20" ht="2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56"/>
        <v>0</v>
      </c>
      <c r="P2424">
        <f t="shared" si="157"/>
        <v>1</v>
      </c>
      <c r="Q2424" s="11" t="s">
        <v>8334</v>
      </c>
      <c r="R2424" t="s">
        <v>8335</v>
      </c>
      <c r="S2424" s="16">
        <f t="shared" si="158"/>
        <v>42044.724953703699</v>
      </c>
      <c r="T2424" s="16">
        <f t="shared" si="159"/>
        <v>42074.683287037042</v>
      </c>
    </row>
    <row r="2425" spans="1:20" ht="4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56"/>
        <v>0</v>
      </c>
      <c r="P2425">
        <f t="shared" si="157"/>
        <v>8</v>
      </c>
      <c r="Q2425" s="11" t="s">
        <v>8334</v>
      </c>
      <c r="R2425" t="s">
        <v>8335</v>
      </c>
      <c r="S2425" s="16">
        <f t="shared" si="158"/>
        <v>41974.704745370371</v>
      </c>
      <c r="T2425" s="16">
        <f t="shared" si="159"/>
        <v>42004.704745370371</v>
      </c>
    </row>
    <row r="2426" spans="1:20" ht="2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56"/>
        <v>1</v>
      </c>
      <c r="P2426">
        <f t="shared" si="157"/>
        <v>34.44</v>
      </c>
      <c r="Q2426" s="11" t="s">
        <v>8334</v>
      </c>
      <c r="R2426" t="s">
        <v>8335</v>
      </c>
      <c r="S2426" s="16">
        <f t="shared" si="158"/>
        <v>41909.892453703702</v>
      </c>
      <c r="T2426" s="16">
        <f t="shared" si="159"/>
        <v>41939.892453703702</v>
      </c>
    </row>
    <row r="2427" spans="1:20" ht="42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56"/>
        <v>0</v>
      </c>
      <c r="P2427">
        <f t="shared" si="157"/>
        <v>1</v>
      </c>
      <c r="Q2427" s="11" t="s">
        <v>8334</v>
      </c>
      <c r="R2427" t="s">
        <v>8335</v>
      </c>
      <c r="S2427" s="16">
        <f t="shared" si="158"/>
        <v>42502.913761574076</v>
      </c>
      <c r="T2427" s="16">
        <f t="shared" si="159"/>
        <v>42517.919444444444</v>
      </c>
    </row>
    <row r="2428" spans="1:20" ht="4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56"/>
        <v>0</v>
      </c>
      <c r="P2428">
        <f t="shared" si="157"/>
        <v>0</v>
      </c>
      <c r="Q2428" s="11" t="s">
        <v>8334</v>
      </c>
      <c r="R2428" t="s">
        <v>8335</v>
      </c>
      <c r="S2428" s="16">
        <f t="shared" si="158"/>
        <v>42164.170046296291</v>
      </c>
      <c r="T2428" s="16">
        <f t="shared" si="159"/>
        <v>42224.170046296291</v>
      </c>
    </row>
    <row r="2429" spans="1:20" ht="2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56"/>
        <v>0</v>
      </c>
      <c r="P2429">
        <f t="shared" si="157"/>
        <v>1</v>
      </c>
      <c r="Q2429" s="11" t="s">
        <v>8334</v>
      </c>
      <c r="R2429" t="s">
        <v>8335</v>
      </c>
      <c r="S2429" s="16">
        <f t="shared" si="158"/>
        <v>42412.318668981476</v>
      </c>
      <c r="T2429" s="16">
        <f t="shared" si="159"/>
        <v>42452.277002314819</v>
      </c>
    </row>
    <row r="2430" spans="1:20" ht="2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56"/>
        <v>0</v>
      </c>
      <c r="P2430">
        <f t="shared" si="157"/>
        <v>1</v>
      </c>
      <c r="Q2430" s="11" t="s">
        <v>8334</v>
      </c>
      <c r="R2430" t="s">
        <v>8335</v>
      </c>
      <c r="S2430" s="16">
        <f t="shared" si="158"/>
        <v>42045.784155092595</v>
      </c>
      <c r="T2430" s="16">
        <f t="shared" si="159"/>
        <v>42075.742488425924</v>
      </c>
    </row>
    <row r="2431" spans="1:20" ht="4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56"/>
        <v>1</v>
      </c>
      <c r="P2431">
        <f t="shared" si="157"/>
        <v>501.25</v>
      </c>
      <c r="Q2431" s="11" t="s">
        <v>8334</v>
      </c>
      <c r="R2431" t="s">
        <v>8335</v>
      </c>
      <c r="S2431" s="16">
        <f t="shared" si="158"/>
        <v>42734.879236111112</v>
      </c>
      <c r="T2431" s="16">
        <f t="shared" si="159"/>
        <v>42771.697222222225</v>
      </c>
    </row>
    <row r="2432" spans="1:20" ht="42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56"/>
        <v>1</v>
      </c>
      <c r="P2432">
        <f t="shared" si="157"/>
        <v>10.5</v>
      </c>
      <c r="Q2432" s="11" t="s">
        <v>8334</v>
      </c>
      <c r="R2432" t="s">
        <v>8335</v>
      </c>
      <c r="S2432" s="16">
        <f t="shared" si="158"/>
        <v>42382.130833333329</v>
      </c>
      <c r="T2432" s="16">
        <f t="shared" si="159"/>
        <v>42412.130833333329</v>
      </c>
    </row>
    <row r="2433" spans="1:20" ht="2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56"/>
        <v>0</v>
      </c>
      <c r="P2433">
        <f t="shared" si="157"/>
        <v>1</v>
      </c>
      <c r="Q2433" s="11" t="s">
        <v>8334</v>
      </c>
      <c r="R2433" t="s">
        <v>8335</v>
      </c>
      <c r="S2433" s="16">
        <f t="shared" si="158"/>
        <v>42489.099687499998</v>
      </c>
      <c r="T2433" s="16">
        <f t="shared" si="159"/>
        <v>42549.099687499998</v>
      </c>
    </row>
    <row r="2434" spans="1:20" ht="4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56"/>
        <v>0</v>
      </c>
      <c r="P2434">
        <f t="shared" si="157"/>
        <v>1</v>
      </c>
      <c r="Q2434" s="11" t="s">
        <v>8334</v>
      </c>
      <c r="R2434" t="s">
        <v>8335</v>
      </c>
      <c r="S2434" s="16">
        <f t="shared" si="158"/>
        <v>42041.218715277777</v>
      </c>
      <c r="T2434" s="16">
        <f t="shared" si="159"/>
        <v>42071.218715277777</v>
      </c>
    </row>
    <row r="2435" spans="1:20" ht="4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si="156"/>
        <v>0</v>
      </c>
      <c r="P2435">
        <f t="shared" si="157"/>
        <v>0</v>
      </c>
      <c r="Q2435" s="11" t="s">
        <v>8334</v>
      </c>
      <c r="R2435" t="s">
        <v>8335</v>
      </c>
      <c r="S2435" s="16">
        <f t="shared" si="158"/>
        <v>42397.89980324074</v>
      </c>
      <c r="T2435" s="16">
        <f t="shared" si="159"/>
        <v>42427.89980324074</v>
      </c>
    </row>
    <row r="2436" spans="1:20" ht="4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6"/>
        <v>0</v>
      </c>
      <c r="P2436">
        <f t="shared" si="157"/>
        <v>13</v>
      </c>
      <c r="Q2436" s="11" t="s">
        <v>8334</v>
      </c>
      <c r="R2436" t="s">
        <v>8335</v>
      </c>
      <c r="S2436" s="16">
        <f t="shared" si="158"/>
        <v>42180.18604166666</v>
      </c>
      <c r="T2436" s="16">
        <f t="shared" si="159"/>
        <v>42220.18604166666</v>
      </c>
    </row>
    <row r="2437" spans="1:20" ht="4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6"/>
        <v>0</v>
      </c>
      <c r="P2437">
        <f t="shared" si="157"/>
        <v>306</v>
      </c>
      <c r="Q2437" s="11" t="s">
        <v>8334</v>
      </c>
      <c r="R2437" t="s">
        <v>8335</v>
      </c>
      <c r="S2437" s="16">
        <f t="shared" si="158"/>
        <v>42252.277615740735</v>
      </c>
      <c r="T2437" s="16">
        <f t="shared" si="159"/>
        <v>42282.277615740735</v>
      </c>
    </row>
    <row r="2438" spans="1:20" ht="4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6"/>
        <v>0</v>
      </c>
      <c r="P2438">
        <f t="shared" si="157"/>
        <v>22.5</v>
      </c>
      <c r="Q2438" s="11" t="s">
        <v>8334</v>
      </c>
      <c r="R2438" t="s">
        <v>8335</v>
      </c>
      <c r="S2438" s="16">
        <f t="shared" si="158"/>
        <v>42338.615393518514</v>
      </c>
      <c r="T2438" s="16">
        <f t="shared" si="159"/>
        <v>42398.615393518514</v>
      </c>
    </row>
    <row r="2439" spans="1:20" ht="4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6"/>
        <v>0</v>
      </c>
      <c r="P2439">
        <f t="shared" si="157"/>
        <v>0</v>
      </c>
      <c r="Q2439" s="11" t="s">
        <v>8334</v>
      </c>
      <c r="R2439" t="s">
        <v>8335</v>
      </c>
      <c r="S2439" s="16">
        <f t="shared" si="158"/>
        <v>42031.965138888889</v>
      </c>
      <c r="T2439" s="16">
        <f t="shared" si="159"/>
        <v>42080.75</v>
      </c>
    </row>
    <row r="2440" spans="1:20" ht="4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6"/>
        <v>0</v>
      </c>
      <c r="P2440">
        <f t="shared" si="157"/>
        <v>50</v>
      </c>
      <c r="Q2440" s="11" t="s">
        <v>8334</v>
      </c>
      <c r="R2440" t="s">
        <v>8335</v>
      </c>
      <c r="S2440" s="16">
        <f t="shared" si="158"/>
        <v>42285.91506944444</v>
      </c>
      <c r="T2440" s="16">
        <f t="shared" si="159"/>
        <v>42345.956736111111</v>
      </c>
    </row>
    <row r="2441" spans="1:20" ht="42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6"/>
        <v>0</v>
      </c>
      <c r="P2441">
        <f t="shared" si="157"/>
        <v>0</v>
      </c>
      <c r="Q2441" s="11" t="s">
        <v>8334</v>
      </c>
      <c r="R2441" t="s">
        <v>8335</v>
      </c>
      <c r="S2441" s="16">
        <f t="shared" si="158"/>
        <v>42265.818622685183</v>
      </c>
      <c r="T2441" s="16">
        <f t="shared" si="159"/>
        <v>42295.818622685183</v>
      </c>
    </row>
    <row r="2442" spans="1:20" ht="2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6"/>
        <v>0</v>
      </c>
      <c r="P2442">
        <f t="shared" si="157"/>
        <v>5</v>
      </c>
      <c r="Q2442" s="11" t="s">
        <v>8334</v>
      </c>
      <c r="R2442" t="s">
        <v>8335</v>
      </c>
      <c r="S2442" s="16">
        <f t="shared" si="158"/>
        <v>42383.899456018517</v>
      </c>
      <c r="T2442" s="16">
        <f t="shared" si="159"/>
        <v>42413.899456018517</v>
      </c>
    </row>
    <row r="2443" spans="1:20" ht="2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6"/>
        <v>108</v>
      </c>
      <c r="P2443">
        <f t="shared" si="157"/>
        <v>74.23</v>
      </c>
      <c r="Q2443" s="11" t="s">
        <v>8334</v>
      </c>
      <c r="R2443" t="s">
        <v>8350</v>
      </c>
      <c r="S2443" s="16">
        <f t="shared" si="158"/>
        <v>42187.125625000001</v>
      </c>
      <c r="T2443" s="16">
        <f t="shared" si="159"/>
        <v>42208.207638888889</v>
      </c>
    </row>
    <row r="2444" spans="1:20" ht="2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6"/>
        <v>126</v>
      </c>
      <c r="P2444">
        <f t="shared" si="157"/>
        <v>81.25</v>
      </c>
      <c r="Q2444" s="11" t="s">
        <v>8334</v>
      </c>
      <c r="R2444" t="s">
        <v>8350</v>
      </c>
      <c r="S2444" s="16">
        <f t="shared" si="158"/>
        <v>42052.666990740734</v>
      </c>
      <c r="T2444" s="16">
        <f t="shared" si="159"/>
        <v>42082.625324074077</v>
      </c>
    </row>
    <row r="2445" spans="1:20" ht="4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6"/>
        <v>203</v>
      </c>
      <c r="P2445">
        <f t="shared" si="157"/>
        <v>130.22999999999999</v>
      </c>
      <c r="Q2445" s="11" t="s">
        <v>8334</v>
      </c>
      <c r="R2445" t="s">
        <v>8350</v>
      </c>
      <c r="S2445" s="16">
        <f t="shared" si="158"/>
        <v>41836.625254629631</v>
      </c>
      <c r="T2445" s="16">
        <f t="shared" si="159"/>
        <v>41866.625254629631</v>
      </c>
    </row>
    <row r="2446" spans="1:20" ht="4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6"/>
        <v>109</v>
      </c>
      <c r="P2446">
        <f t="shared" si="157"/>
        <v>53.41</v>
      </c>
      <c r="Q2446" s="11" t="s">
        <v>8334</v>
      </c>
      <c r="R2446" t="s">
        <v>8350</v>
      </c>
      <c r="S2446" s="16">
        <f t="shared" si="158"/>
        <v>42485.754525462966</v>
      </c>
      <c r="T2446" s="16">
        <f t="shared" si="159"/>
        <v>42515.754525462966</v>
      </c>
    </row>
    <row r="2447" spans="1:20" ht="5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ref="O2447:O2510" si="160">ROUND(E2447/D2447*100,0)</f>
        <v>173</v>
      </c>
      <c r="P2447">
        <f t="shared" ref="P2447:P2510" si="161">IFERROR(ROUND(E2447/L2447,2),0)</f>
        <v>75.13</v>
      </c>
      <c r="Q2447" s="11" t="s">
        <v>8334</v>
      </c>
      <c r="R2447" t="s">
        <v>8350</v>
      </c>
      <c r="S2447" s="16">
        <f t="shared" ref="S2447:S2510" si="162">(((J2447/60)/60/24)+DATE(1970,1,1))</f>
        <v>42243.190057870372</v>
      </c>
      <c r="T2447" s="16">
        <f t="shared" ref="T2447:T2510" si="163">(((I2447/60)/60)/24)+DATE(1970,1,1)</f>
        <v>42273.190057870372</v>
      </c>
    </row>
    <row r="2448" spans="1:20" ht="42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60"/>
        <v>168</v>
      </c>
      <c r="P2448">
        <f t="shared" si="161"/>
        <v>75.67</v>
      </c>
      <c r="Q2448" s="11" t="s">
        <v>8334</v>
      </c>
      <c r="R2448" t="s">
        <v>8350</v>
      </c>
      <c r="S2448" s="16">
        <f t="shared" si="162"/>
        <v>42670.602673611109</v>
      </c>
      <c r="T2448" s="16">
        <f t="shared" si="163"/>
        <v>42700.64434027778</v>
      </c>
    </row>
    <row r="2449" spans="1:20" ht="42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60"/>
        <v>427</v>
      </c>
      <c r="P2449">
        <f t="shared" si="161"/>
        <v>31.69</v>
      </c>
      <c r="Q2449" s="11" t="s">
        <v>8334</v>
      </c>
      <c r="R2449" t="s">
        <v>8350</v>
      </c>
      <c r="S2449" s="16">
        <f t="shared" si="162"/>
        <v>42654.469826388886</v>
      </c>
      <c r="T2449" s="16">
        <f t="shared" si="163"/>
        <v>42686.166666666672</v>
      </c>
    </row>
    <row r="2450" spans="1:20" ht="4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60"/>
        <v>108</v>
      </c>
      <c r="P2450">
        <f t="shared" si="161"/>
        <v>47.78</v>
      </c>
      <c r="Q2450" s="11" t="s">
        <v>8334</v>
      </c>
      <c r="R2450" t="s">
        <v>8350</v>
      </c>
      <c r="S2450" s="16">
        <f t="shared" si="162"/>
        <v>42607.316122685181</v>
      </c>
      <c r="T2450" s="16">
        <f t="shared" si="163"/>
        <v>42613.233333333337</v>
      </c>
    </row>
    <row r="2451" spans="1:20" ht="4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60"/>
        <v>108</v>
      </c>
      <c r="P2451">
        <f t="shared" si="161"/>
        <v>90</v>
      </c>
      <c r="Q2451" s="11" t="s">
        <v>8334</v>
      </c>
      <c r="R2451" t="s">
        <v>8350</v>
      </c>
      <c r="S2451" s="16">
        <f t="shared" si="162"/>
        <v>41943.142534722225</v>
      </c>
      <c r="T2451" s="16">
        <f t="shared" si="163"/>
        <v>41973.184201388889</v>
      </c>
    </row>
    <row r="2452" spans="1:20" ht="4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60"/>
        <v>102</v>
      </c>
      <c r="P2452">
        <f t="shared" si="161"/>
        <v>149.31</v>
      </c>
      <c r="Q2452" s="11" t="s">
        <v>8334</v>
      </c>
      <c r="R2452" t="s">
        <v>8350</v>
      </c>
      <c r="S2452" s="16">
        <f t="shared" si="162"/>
        <v>41902.07240740741</v>
      </c>
      <c r="T2452" s="16">
        <f t="shared" si="163"/>
        <v>41940.132638888892</v>
      </c>
    </row>
    <row r="2453" spans="1:20" ht="4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60"/>
        <v>115</v>
      </c>
      <c r="P2453">
        <f t="shared" si="161"/>
        <v>62.07</v>
      </c>
      <c r="Q2453" s="11" t="s">
        <v>8334</v>
      </c>
      <c r="R2453" t="s">
        <v>8350</v>
      </c>
      <c r="S2453" s="16">
        <f t="shared" si="162"/>
        <v>42779.908449074079</v>
      </c>
      <c r="T2453" s="16">
        <f t="shared" si="163"/>
        <v>42799.908449074079</v>
      </c>
    </row>
    <row r="2454" spans="1:20" ht="4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60"/>
        <v>134</v>
      </c>
      <c r="P2454">
        <f t="shared" si="161"/>
        <v>53.4</v>
      </c>
      <c r="Q2454" s="11" t="s">
        <v>8334</v>
      </c>
      <c r="R2454" t="s">
        <v>8350</v>
      </c>
      <c r="S2454" s="16">
        <f t="shared" si="162"/>
        <v>42338.84375</v>
      </c>
      <c r="T2454" s="16">
        <f t="shared" si="163"/>
        <v>42367.958333333328</v>
      </c>
    </row>
    <row r="2455" spans="1:20" ht="4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60"/>
        <v>155</v>
      </c>
      <c r="P2455">
        <f t="shared" si="161"/>
        <v>69.27</v>
      </c>
      <c r="Q2455" s="11" t="s">
        <v>8334</v>
      </c>
      <c r="R2455" t="s">
        <v>8350</v>
      </c>
      <c r="S2455" s="16">
        <f t="shared" si="162"/>
        <v>42738.692233796297</v>
      </c>
      <c r="T2455" s="16">
        <f t="shared" si="163"/>
        <v>42768.692233796297</v>
      </c>
    </row>
    <row r="2456" spans="1:20" ht="4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60"/>
        <v>101</v>
      </c>
      <c r="P2456">
        <f t="shared" si="161"/>
        <v>271.51</v>
      </c>
      <c r="Q2456" s="11" t="s">
        <v>8334</v>
      </c>
      <c r="R2456" t="s">
        <v>8350</v>
      </c>
      <c r="S2456" s="16">
        <f t="shared" si="162"/>
        <v>42770.201481481476</v>
      </c>
      <c r="T2456" s="16">
        <f t="shared" si="163"/>
        <v>42805.201481481476</v>
      </c>
    </row>
    <row r="2457" spans="1:20" ht="4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60"/>
        <v>182</v>
      </c>
      <c r="P2457">
        <f t="shared" si="161"/>
        <v>34.130000000000003</v>
      </c>
      <c r="Q2457" s="11" t="s">
        <v>8334</v>
      </c>
      <c r="R2457" t="s">
        <v>8350</v>
      </c>
      <c r="S2457" s="16">
        <f t="shared" si="162"/>
        <v>42452.781828703708</v>
      </c>
      <c r="T2457" s="16">
        <f t="shared" si="163"/>
        <v>42480.781828703708</v>
      </c>
    </row>
    <row r="2458" spans="1:20" ht="4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60"/>
        <v>181</v>
      </c>
      <c r="P2458">
        <f t="shared" si="161"/>
        <v>40.49</v>
      </c>
      <c r="Q2458" s="11" t="s">
        <v>8334</v>
      </c>
      <c r="R2458" t="s">
        <v>8350</v>
      </c>
      <c r="S2458" s="16">
        <f t="shared" si="162"/>
        <v>42761.961099537039</v>
      </c>
      <c r="T2458" s="16">
        <f t="shared" si="163"/>
        <v>42791.961099537039</v>
      </c>
    </row>
    <row r="2459" spans="1:20" ht="4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60"/>
        <v>102</v>
      </c>
      <c r="P2459">
        <f t="shared" si="161"/>
        <v>189.76</v>
      </c>
      <c r="Q2459" s="11" t="s">
        <v>8334</v>
      </c>
      <c r="R2459" t="s">
        <v>8350</v>
      </c>
      <c r="S2459" s="16">
        <f t="shared" si="162"/>
        <v>42423.602500000001</v>
      </c>
      <c r="T2459" s="16">
        <f t="shared" si="163"/>
        <v>42453.560833333337</v>
      </c>
    </row>
    <row r="2460" spans="1:20" ht="42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60"/>
        <v>110</v>
      </c>
      <c r="P2460">
        <f t="shared" si="161"/>
        <v>68.86</v>
      </c>
      <c r="Q2460" s="11" t="s">
        <v>8334</v>
      </c>
      <c r="R2460" t="s">
        <v>8350</v>
      </c>
      <c r="S2460" s="16">
        <f t="shared" si="162"/>
        <v>42495.871736111112</v>
      </c>
      <c r="T2460" s="16">
        <f t="shared" si="163"/>
        <v>42530.791666666672</v>
      </c>
    </row>
    <row r="2461" spans="1:20" ht="42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60"/>
        <v>102</v>
      </c>
      <c r="P2461">
        <f t="shared" si="161"/>
        <v>108.78</v>
      </c>
      <c r="Q2461" s="11" t="s">
        <v>8334</v>
      </c>
      <c r="R2461" t="s">
        <v>8350</v>
      </c>
      <c r="S2461" s="16">
        <f t="shared" si="162"/>
        <v>42407.637557870374</v>
      </c>
      <c r="T2461" s="16">
        <f t="shared" si="163"/>
        <v>42452.595891203702</v>
      </c>
    </row>
    <row r="2462" spans="1:20" ht="4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60"/>
        <v>101</v>
      </c>
      <c r="P2462">
        <f t="shared" si="161"/>
        <v>125.99</v>
      </c>
      <c r="Q2462" s="11" t="s">
        <v>8334</v>
      </c>
      <c r="R2462" t="s">
        <v>8350</v>
      </c>
      <c r="S2462" s="16">
        <f t="shared" si="162"/>
        <v>42704.187118055561</v>
      </c>
      <c r="T2462" s="16">
        <f t="shared" si="163"/>
        <v>42738.178472222222</v>
      </c>
    </row>
    <row r="2463" spans="1:20" ht="4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60"/>
        <v>104</v>
      </c>
      <c r="P2463">
        <f t="shared" si="161"/>
        <v>90.52</v>
      </c>
      <c r="Q2463" s="11" t="s">
        <v>8323</v>
      </c>
      <c r="R2463" t="s">
        <v>8327</v>
      </c>
      <c r="S2463" s="16">
        <f t="shared" si="162"/>
        <v>40784.012696759259</v>
      </c>
      <c r="T2463" s="16">
        <f t="shared" si="163"/>
        <v>40817.125</v>
      </c>
    </row>
    <row r="2464" spans="1:20" ht="4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60"/>
        <v>111</v>
      </c>
      <c r="P2464">
        <f t="shared" si="161"/>
        <v>28.88</v>
      </c>
      <c r="Q2464" s="11" t="s">
        <v>8323</v>
      </c>
      <c r="R2464" t="s">
        <v>8327</v>
      </c>
      <c r="S2464" s="16">
        <f t="shared" si="162"/>
        <v>41089.186296296299</v>
      </c>
      <c r="T2464" s="16">
        <f t="shared" si="16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60"/>
        <v>116</v>
      </c>
      <c r="P2465">
        <f t="shared" si="161"/>
        <v>31</v>
      </c>
      <c r="Q2465" s="11" t="s">
        <v>8323</v>
      </c>
      <c r="R2465" t="s">
        <v>8327</v>
      </c>
      <c r="S2465" s="16">
        <f t="shared" si="162"/>
        <v>41341.111400462964</v>
      </c>
      <c r="T2465" s="16">
        <f t="shared" si="163"/>
        <v>41380.791666666664</v>
      </c>
    </row>
    <row r="2466" spans="1:20" ht="4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60"/>
        <v>111</v>
      </c>
      <c r="P2466">
        <f t="shared" si="161"/>
        <v>51.67</v>
      </c>
      <c r="Q2466" s="11" t="s">
        <v>8323</v>
      </c>
      <c r="R2466" t="s">
        <v>8327</v>
      </c>
      <c r="S2466" s="16">
        <f t="shared" si="162"/>
        <v>42248.90042824074</v>
      </c>
      <c r="T2466" s="16">
        <f t="shared" si="163"/>
        <v>42277.811805555553</v>
      </c>
    </row>
    <row r="2467" spans="1:20" ht="2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60"/>
        <v>180</v>
      </c>
      <c r="P2467">
        <f t="shared" si="161"/>
        <v>26.27</v>
      </c>
      <c r="Q2467" s="11" t="s">
        <v>8323</v>
      </c>
      <c r="R2467" t="s">
        <v>8327</v>
      </c>
      <c r="S2467" s="16">
        <f t="shared" si="162"/>
        <v>41145.719305555554</v>
      </c>
      <c r="T2467" s="16">
        <f t="shared" si="163"/>
        <v>41175.719305555554</v>
      </c>
    </row>
    <row r="2468" spans="1:20" ht="4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60"/>
        <v>100</v>
      </c>
      <c r="P2468">
        <f t="shared" si="161"/>
        <v>48.08</v>
      </c>
      <c r="Q2468" s="11" t="s">
        <v>8323</v>
      </c>
      <c r="R2468" t="s">
        <v>8327</v>
      </c>
      <c r="S2468" s="16">
        <f t="shared" si="162"/>
        <v>41373.102465277778</v>
      </c>
      <c r="T2468" s="16">
        <f t="shared" si="163"/>
        <v>41403.102465277778</v>
      </c>
    </row>
    <row r="2469" spans="1:20" ht="4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60"/>
        <v>119</v>
      </c>
      <c r="P2469">
        <f t="shared" si="161"/>
        <v>27.56</v>
      </c>
      <c r="Q2469" s="11" t="s">
        <v>8323</v>
      </c>
      <c r="R2469" t="s">
        <v>8327</v>
      </c>
      <c r="S2469" s="16">
        <f t="shared" si="162"/>
        <v>41025.874201388891</v>
      </c>
      <c r="T2469" s="16">
        <f t="shared" si="163"/>
        <v>41039.708333333336</v>
      </c>
    </row>
    <row r="2470" spans="1:20" ht="28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60"/>
        <v>107</v>
      </c>
      <c r="P2470">
        <f t="shared" si="161"/>
        <v>36.97</v>
      </c>
      <c r="Q2470" s="11" t="s">
        <v>8323</v>
      </c>
      <c r="R2470" t="s">
        <v>8327</v>
      </c>
      <c r="S2470" s="16">
        <f t="shared" si="162"/>
        <v>41174.154178240737</v>
      </c>
      <c r="T2470" s="16">
        <f t="shared" si="163"/>
        <v>41210.208333333336</v>
      </c>
    </row>
    <row r="2471" spans="1:20" ht="4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60"/>
        <v>114</v>
      </c>
      <c r="P2471">
        <f t="shared" si="161"/>
        <v>29.02</v>
      </c>
      <c r="Q2471" s="11" t="s">
        <v>8323</v>
      </c>
      <c r="R2471" t="s">
        <v>8327</v>
      </c>
      <c r="S2471" s="16">
        <f t="shared" si="162"/>
        <v>40557.429733796293</v>
      </c>
      <c r="T2471" s="16">
        <f t="shared" si="163"/>
        <v>40582.429733796293</v>
      </c>
    </row>
    <row r="2472" spans="1:20" ht="4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60"/>
        <v>103</v>
      </c>
      <c r="P2472">
        <f t="shared" si="161"/>
        <v>28.66</v>
      </c>
      <c r="Q2472" s="11" t="s">
        <v>8323</v>
      </c>
      <c r="R2472" t="s">
        <v>8327</v>
      </c>
      <c r="S2472" s="16">
        <f t="shared" si="162"/>
        <v>41023.07471064815</v>
      </c>
      <c r="T2472" s="16">
        <f t="shared" si="163"/>
        <v>41053.07471064815</v>
      </c>
    </row>
    <row r="2473" spans="1:20" ht="42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60"/>
        <v>128</v>
      </c>
      <c r="P2473">
        <f t="shared" si="161"/>
        <v>37.65</v>
      </c>
      <c r="Q2473" s="11" t="s">
        <v>8323</v>
      </c>
      <c r="R2473" t="s">
        <v>8327</v>
      </c>
      <c r="S2473" s="16">
        <f t="shared" si="162"/>
        <v>40893.992962962962</v>
      </c>
      <c r="T2473" s="16">
        <f t="shared" si="163"/>
        <v>40933.992962962962</v>
      </c>
    </row>
    <row r="2474" spans="1:20" ht="5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60"/>
        <v>136</v>
      </c>
      <c r="P2474">
        <f t="shared" si="161"/>
        <v>97.9</v>
      </c>
      <c r="Q2474" s="11" t="s">
        <v>8323</v>
      </c>
      <c r="R2474" t="s">
        <v>8327</v>
      </c>
      <c r="S2474" s="16">
        <f t="shared" si="162"/>
        <v>40354.11550925926</v>
      </c>
      <c r="T2474" s="16">
        <f t="shared" si="163"/>
        <v>40425.043749999997</v>
      </c>
    </row>
    <row r="2475" spans="1:20" ht="4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60"/>
        <v>100</v>
      </c>
      <c r="P2475">
        <f t="shared" si="161"/>
        <v>42.55</v>
      </c>
      <c r="Q2475" s="11" t="s">
        <v>8323</v>
      </c>
      <c r="R2475" t="s">
        <v>8327</v>
      </c>
      <c r="S2475" s="16">
        <f t="shared" si="162"/>
        <v>41193.748483796298</v>
      </c>
      <c r="T2475" s="16">
        <f t="shared" si="163"/>
        <v>41223.790150462963</v>
      </c>
    </row>
    <row r="2476" spans="1:20" ht="42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60"/>
        <v>100</v>
      </c>
      <c r="P2476">
        <f t="shared" si="161"/>
        <v>131.58000000000001</v>
      </c>
      <c r="Q2476" s="11" t="s">
        <v>8323</v>
      </c>
      <c r="R2476" t="s">
        <v>8327</v>
      </c>
      <c r="S2476" s="16">
        <f t="shared" si="162"/>
        <v>40417.011296296296</v>
      </c>
      <c r="T2476" s="16">
        <f t="shared" si="163"/>
        <v>40462.011296296296</v>
      </c>
    </row>
    <row r="2477" spans="1:20" ht="2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60"/>
        <v>105</v>
      </c>
      <c r="P2477">
        <f t="shared" si="161"/>
        <v>32.32</v>
      </c>
      <c r="Q2477" s="11" t="s">
        <v>8323</v>
      </c>
      <c r="R2477" t="s">
        <v>8327</v>
      </c>
      <c r="S2477" s="16">
        <f t="shared" si="162"/>
        <v>40310.287673611114</v>
      </c>
      <c r="T2477" s="16">
        <f t="shared" si="163"/>
        <v>40369.916666666664</v>
      </c>
    </row>
    <row r="2478" spans="1:20" ht="4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60"/>
        <v>105</v>
      </c>
      <c r="P2478">
        <f t="shared" si="161"/>
        <v>61.1</v>
      </c>
      <c r="Q2478" s="11" t="s">
        <v>8323</v>
      </c>
      <c r="R2478" t="s">
        <v>8327</v>
      </c>
      <c r="S2478" s="16">
        <f t="shared" si="162"/>
        <v>41913.328356481477</v>
      </c>
      <c r="T2478" s="16">
        <f t="shared" si="163"/>
        <v>41946.370023148149</v>
      </c>
    </row>
    <row r="2479" spans="1:20" ht="2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60"/>
        <v>171</v>
      </c>
      <c r="P2479">
        <f t="shared" si="161"/>
        <v>31.34</v>
      </c>
      <c r="Q2479" s="11" t="s">
        <v>8323</v>
      </c>
      <c r="R2479" t="s">
        <v>8327</v>
      </c>
      <c r="S2479" s="16">
        <f t="shared" si="162"/>
        <v>41088.691493055558</v>
      </c>
      <c r="T2479" s="16">
        <f t="shared" si="163"/>
        <v>41133.691493055558</v>
      </c>
    </row>
    <row r="2480" spans="1:20" ht="4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60"/>
        <v>128</v>
      </c>
      <c r="P2480">
        <f t="shared" si="161"/>
        <v>129.11000000000001</v>
      </c>
      <c r="Q2480" s="11" t="s">
        <v>8323</v>
      </c>
      <c r="R2480" t="s">
        <v>8327</v>
      </c>
      <c r="S2480" s="16">
        <f t="shared" si="162"/>
        <v>41257.950381944444</v>
      </c>
      <c r="T2480" s="16">
        <f t="shared" si="163"/>
        <v>41287.950381944444</v>
      </c>
    </row>
    <row r="2481" spans="1:20" ht="2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60"/>
        <v>133</v>
      </c>
      <c r="P2481">
        <f t="shared" si="161"/>
        <v>25.02</v>
      </c>
      <c r="Q2481" s="11" t="s">
        <v>8323</v>
      </c>
      <c r="R2481" t="s">
        <v>8327</v>
      </c>
      <c r="S2481" s="16">
        <f t="shared" si="162"/>
        <v>41107.726782407408</v>
      </c>
      <c r="T2481" s="16">
        <f t="shared" si="163"/>
        <v>41118.083333333336</v>
      </c>
    </row>
    <row r="2482" spans="1:20" ht="4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60"/>
        <v>100</v>
      </c>
      <c r="P2482">
        <f t="shared" si="161"/>
        <v>250</v>
      </c>
      <c r="Q2482" s="11" t="s">
        <v>8323</v>
      </c>
      <c r="R2482" t="s">
        <v>8327</v>
      </c>
      <c r="S2482" s="16">
        <f t="shared" si="162"/>
        <v>42227.936157407406</v>
      </c>
      <c r="T2482" s="16">
        <f t="shared" si="163"/>
        <v>42287.936157407406</v>
      </c>
    </row>
    <row r="2483" spans="1:20" ht="4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60"/>
        <v>113</v>
      </c>
      <c r="P2483">
        <f t="shared" si="161"/>
        <v>47.54</v>
      </c>
      <c r="Q2483" s="11" t="s">
        <v>8323</v>
      </c>
      <c r="R2483" t="s">
        <v>8327</v>
      </c>
      <c r="S2483" s="16">
        <f t="shared" si="162"/>
        <v>40999.645925925928</v>
      </c>
      <c r="T2483" s="16">
        <f t="shared" si="163"/>
        <v>41029.645925925928</v>
      </c>
    </row>
    <row r="2484" spans="1:20" ht="4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60"/>
        <v>100</v>
      </c>
      <c r="P2484">
        <f t="shared" si="161"/>
        <v>40.04</v>
      </c>
      <c r="Q2484" s="11" t="s">
        <v>8323</v>
      </c>
      <c r="R2484" t="s">
        <v>8327</v>
      </c>
      <c r="S2484" s="16">
        <f t="shared" si="162"/>
        <v>40711.782210648147</v>
      </c>
      <c r="T2484" s="16">
        <f t="shared" si="163"/>
        <v>40756.782210648147</v>
      </c>
    </row>
    <row r="2485" spans="1:20" ht="28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60"/>
        <v>114</v>
      </c>
      <c r="P2485">
        <f t="shared" si="161"/>
        <v>65.84</v>
      </c>
      <c r="Q2485" s="11" t="s">
        <v>8323</v>
      </c>
      <c r="R2485" t="s">
        <v>8327</v>
      </c>
      <c r="S2485" s="16">
        <f t="shared" si="162"/>
        <v>40970.750034722223</v>
      </c>
      <c r="T2485" s="16">
        <f t="shared" si="163"/>
        <v>41030.708368055559</v>
      </c>
    </row>
    <row r="2486" spans="1:20" ht="42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60"/>
        <v>119</v>
      </c>
      <c r="P2486">
        <f t="shared" si="161"/>
        <v>46.4</v>
      </c>
      <c r="Q2486" s="11" t="s">
        <v>8323</v>
      </c>
      <c r="R2486" t="s">
        <v>8327</v>
      </c>
      <c r="S2486" s="16">
        <f t="shared" si="162"/>
        <v>40771.916701388887</v>
      </c>
      <c r="T2486" s="16">
        <f t="shared" si="163"/>
        <v>40801.916701388887</v>
      </c>
    </row>
    <row r="2487" spans="1:20" ht="4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60"/>
        <v>103</v>
      </c>
      <c r="P2487">
        <f t="shared" si="161"/>
        <v>50.37</v>
      </c>
      <c r="Q2487" s="11" t="s">
        <v>8323</v>
      </c>
      <c r="R2487" t="s">
        <v>8327</v>
      </c>
      <c r="S2487" s="16">
        <f t="shared" si="162"/>
        <v>40793.998599537037</v>
      </c>
      <c r="T2487" s="16">
        <f t="shared" si="163"/>
        <v>40828.998599537037</v>
      </c>
    </row>
    <row r="2488" spans="1:20" ht="4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60"/>
        <v>266</v>
      </c>
      <c r="P2488">
        <f t="shared" si="161"/>
        <v>26.57</v>
      </c>
      <c r="Q2488" s="11" t="s">
        <v>8323</v>
      </c>
      <c r="R2488" t="s">
        <v>8327</v>
      </c>
      <c r="S2488" s="16">
        <f t="shared" si="162"/>
        <v>40991.708055555559</v>
      </c>
      <c r="T2488" s="16">
        <f t="shared" si="163"/>
        <v>41021.708055555559</v>
      </c>
    </row>
    <row r="2489" spans="1:20" ht="4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60"/>
        <v>100</v>
      </c>
      <c r="P2489">
        <f t="shared" si="161"/>
        <v>39.49</v>
      </c>
      <c r="Q2489" s="11" t="s">
        <v>8323</v>
      </c>
      <c r="R2489" t="s">
        <v>8327</v>
      </c>
      <c r="S2489" s="16">
        <f t="shared" si="162"/>
        <v>41026.083298611113</v>
      </c>
      <c r="T2489" s="16">
        <f t="shared" si="163"/>
        <v>41056.083298611113</v>
      </c>
    </row>
    <row r="2490" spans="1:20" ht="42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60"/>
        <v>107</v>
      </c>
      <c r="P2490">
        <f t="shared" si="161"/>
        <v>49.25</v>
      </c>
      <c r="Q2490" s="11" t="s">
        <v>8323</v>
      </c>
      <c r="R2490" t="s">
        <v>8327</v>
      </c>
      <c r="S2490" s="16">
        <f t="shared" si="162"/>
        <v>40833.633194444446</v>
      </c>
      <c r="T2490" s="16">
        <f t="shared" si="163"/>
        <v>40863.674861111111</v>
      </c>
    </row>
    <row r="2491" spans="1:20" ht="4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60"/>
        <v>134</v>
      </c>
      <c r="P2491">
        <f t="shared" si="161"/>
        <v>62.38</v>
      </c>
      <c r="Q2491" s="11" t="s">
        <v>8323</v>
      </c>
      <c r="R2491" t="s">
        <v>8327</v>
      </c>
      <c r="S2491" s="16">
        <f t="shared" si="162"/>
        <v>41373.690266203703</v>
      </c>
      <c r="T2491" s="16">
        <f t="shared" si="163"/>
        <v>41403.690266203703</v>
      </c>
    </row>
    <row r="2492" spans="1:20" ht="4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60"/>
        <v>121</v>
      </c>
      <c r="P2492">
        <f t="shared" si="161"/>
        <v>37.94</v>
      </c>
      <c r="Q2492" s="11" t="s">
        <v>8323</v>
      </c>
      <c r="R2492" t="s">
        <v>8327</v>
      </c>
      <c r="S2492" s="16">
        <f t="shared" si="162"/>
        <v>41023.227731481478</v>
      </c>
      <c r="T2492" s="16">
        <f t="shared" si="163"/>
        <v>41083.227731481478</v>
      </c>
    </row>
    <row r="2493" spans="1:20" ht="4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60"/>
        <v>103</v>
      </c>
      <c r="P2493">
        <f t="shared" si="161"/>
        <v>51.6</v>
      </c>
      <c r="Q2493" s="11" t="s">
        <v>8323</v>
      </c>
      <c r="R2493" t="s">
        <v>8327</v>
      </c>
      <c r="S2493" s="16">
        <f t="shared" si="162"/>
        <v>40542.839282407411</v>
      </c>
      <c r="T2493" s="16">
        <f t="shared" si="163"/>
        <v>40559.07708333333</v>
      </c>
    </row>
    <row r="2494" spans="1:20" ht="2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60"/>
        <v>125</v>
      </c>
      <c r="P2494">
        <f t="shared" si="161"/>
        <v>27.78</v>
      </c>
      <c r="Q2494" s="11" t="s">
        <v>8323</v>
      </c>
      <c r="R2494" t="s">
        <v>8327</v>
      </c>
      <c r="S2494" s="16">
        <f t="shared" si="162"/>
        <v>41024.985972222225</v>
      </c>
      <c r="T2494" s="16">
        <f t="shared" si="163"/>
        <v>41076.415972222225</v>
      </c>
    </row>
    <row r="2495" spans="1:20" ht="4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60"/>
        <v>129</v>
      </c>
      <c r="P2495">
        <f t="shared" si="161"/>
        <v>99.38</v>
      </c>
      <c r="Q2495" s="11" t="s">
        <v>8323</v>
      </c>
      <c r="R2495" t="s">
        <v>8327</v>
      </c>
      <c r="S2495" s="16">
        <f t="shared" si="162"/>
        <v>41348.168287037035</v>
      </c>
      <c r="T2495" s="16">
        <f t="shared" si="163"/>
        <v>41393.168287037035</v>
      </c>
    </row>
    <row r="2496" spans="1:20" ht="4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60"/>
        <v>101</v>
      </c>
      <c r="P2496">
        <f t="shared" si="161"/>
        <v>38.85</v>
      </c>
      <c r="Q2496" s="11" t="s">
        <v>8323</v>
      </c>
      <c r="R2496" t="s">
        <v>8327</v>
      </c>
      <c r="S2496" s="16">
        <f t="shared" si="162"/>
        <v>41022.645185185182</v>
      </c>
      <c r="T2496" s="16">
        <f t="shared" si="163"/>
        <v>41052.645185185182</v>
      </c>
    </row>
    <row r="2497" spans="1:20" ht="4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60"/>
        <v>128</v>
      </c>
      <c r="P2497">
        <f t="shared" si="161"/>
        <v>45.55</v>
      </c>
      <c r="Q2497" s="11" t="s">
        <v>8323</v>
      </c>
      <c r="R2497" t="s">
        <v>8327</v>
      </c>
      <c r="S2497" s="16">
        <f t="shared" si="162"/>
        <v>41036.946469907409</v>
      </c>
      <c r="T2497" s="16">
        <f t="shared" si="163"/>
        <v>41066.946469907409</v>
      </c>
    </row>
    <row r="2498" spans="1:20" ht="2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60"/>
        <v>100</v>
      </c>
      <c r="P2498">
        <f t="shared" si="161"/>
        <v>600</v>
      </c>
      <c r="Q2498" s="11" t="s">
        <v>8323</v>
      </c>
      <c r="R2498" t="s">
        <v>8327</v>
      </c>
      <c r="S2498" s="16">
        <f t="shared" si="162"/>
        <v>41327.996435185189</v>
      </c>
      <c r="T2498" s="16">
        <f t="shared" si="163"/>
        <v>41362.954768518517</v>
      </c>
    </row>
    <row r="2499" spans="1:20" ht="4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si="160"/>
        <v>113</v>
      </c>
      <c r="P2499">
        <f t="shared" si="161"/>
        <v>80.55</v>
      </c>
      <c r="Q2499" s="11" t="s">
        <v>8323</v>
      </c>
      <c r="R2499" t="s">
        <v>8327</v>
      </c>
      <c r="S2499" s="16">
        <f t="shared" si="162"/>
        <v>40730.878912037035</v>
      </c>
      <c r="T2499" s="16">
        <f t="shared" si="163"/>
        <v>40760.878912037035</v>
      </c>
    </row>
    <row r="2500" spans="1:20" ht="4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60"/>
        <v>106</v>
      </c>
      <c r="P2500">
        <f t="shared" si="161"/>
        <v>52.8</v>
      </c>
      <c r="Q2500" s="11" t="s">
        <v>8323</v>
      </c>
      <c r="R2500" t="s">
        <v>8327</v>
      </c>
      <c r="S2500" s="16">
        <f t="shared" si="162"/>
        <v>42017.967442129629</v>
      </c>
      <c r="T2500" s="16">
        <f t="shared" si="163"/>
        <v>42031.967442129629</v>
      </c>
    </row>
    <row r="2501" spans="1:20" ht="4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60"/>
        <v>203</v>
      </c>
      <c r="P2501">
        <f t="shared" si="161"/>
        <v>47.68</v>
      </c>
      <c r="Q2501" s="11" t="s">
        <v>8323</v>
      </c>
      <c r="R2501" t="s">
        <v>8327</v>
      </c>
      <c r="S2501" s="16">
        <f t="shared" si="162"/>
        <v>41226.648576388885</v>
      </c>
      <c r="T2501" s="16">
        <f t="shared" si="163"/>
        <v>41274.75</v>
      </c>
    </row>
    <row r="2502" spans="1:20" ht="4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60"/>
        <v>113</v>
      </c>
      <c r="P2502">
        <f t="shared" si="161"/>
        <v>23.45</v>
      </c>
      <c r="Q2502" s="11" t="s">
        <v>8323</v>
      </c>
      <c r="R2502" t="s">
        <v>8327</v>
      </c>
      <c r="S2502" s="16">
        <f t="shared" si="162"/>
        <v>41053.772858796299</v>
      </c>
      <c r="T2502" s="16">
        <f t="shared" si="163"/>
        <v>41083.772858796299</v>
      </c>
    </row>
    <row r="2503" spans="1:20" ht="4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60"/>
        <v>3</v>
      </c>
      <c r="P2503">
        <f t="shared" si="161"/>
        <v>40.14</v>
      </c>
      <c r="Q2503" s="11" t="s">
        <v>8334</v>
      </c>
      <c r="R2503" t="s">
        <v>8351</v>
      </c>
      <c r="S2503" s="16">
        <f t="shared" si="162"/>
        <v>42244.776666666665</v>
      </c>
      <c r="T2503" s="16">
        <f t="shared" si="163"/>
        <v>42274.776666666665</v>
      </c>
    </row>
    <row r="2504" spans="1:20" ht="42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60"/>
        <v>0</v>
      </c>
      <c r="P2504">
        <f t="shared" si="161"/>
        <v>17.2</v>
      </c>
      <c r="Q2504" s="11" t="s">
        <v>8334</v>
      </c>
      <c r="R2504" t="s">
        <v>8351</v>
      </c>
      <c r="S2504" s="16">
        <f t="shared" si="162"/>
        <v>41858.825439814813</v>
      </c>
      <c r="T2504" s="16">
        <f t="shared" si="163"/>
        <v>41903.825439814813</v>
      </c>
    </row>
    <row r="2505" spans="1:20" ht="4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60"/>
        <v>0</v>
      </c>
      <c r="P2505">
        <f t="shared" si="161"/>
        <v>0</v>
      </c>
      <c r="Q2505" s="11" t="s">
        <v>8334</v>
      </c>
      <c r="R2505" t="s">
        <v>8351</v>
      </c>
      <c r="S2505" s="16">
        <f t="shared" si="162"/>
        <v>42498.899398148147</v>
      </c>
      <c r="T2505" s="16">
        <f t="shared" si="163"/>
        <v>42528.879166666666</v>
      </c>
    </row>
    <row r="2506" spans="1:20" ht="2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60"/>
        <v>0</v>
      </c>
      <c r="P2506">
        <f t="shared" si="161"/>
        <v>0</v>
      </c>
      <c r="Q2506" s="11" t="s">
        <v>8334</v>
      </c>
      <c r="R2506" t="s">
        <v>8351</v>
      </c>
      <c r="S2506" s="16">
        <f t="shared" si="162"/>
        <v>41928.015439814815</v>
      </c>
      <c r="T2506" s="16">
        <f t="shared" si="163"/>
        <v>41958.057106481487</v>
      </c>
    </row>
    <row r="2507" spans="1:20" ht="5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60"/>
        <v>0</v>
      </c>
      <c r="P2507">
        <f t="shared" si="161"/>
        <v>0</v>
      </c>
      <c r="Q2507" s="11" t="s">
        <v>8334</v>
      </c>
      <c r="R2507" t="s">
        <v>8351</v>
      </c>
      <c r="S2507" s="16">
        <f t="shared" si="162"/>
        <v>42047.05574074074</v>
      </c>
      <c r="T2507" s="16">
        <f t="shared" si="163"/>
        <v>42077.014074074075</v>
      </c>
    </row>
    <row r="2508" spans="1:20" ht="4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60"/>
        <v>1</v>
      </c>
      <c r="P2508">
        <f t="shared" si="161"/>
        <v>15</v>
      </c>
      <c r="Q2508" s="11" t="s">
        <v>8334</v>
      </c>
      <c r="R2508" t="s">
        <v>8351</v>
      </c>
      <c r="S2508" s="16">
        <f t="shared" si="162"/>
        <v>42258.297094907408</v>
      </c>
      <c r="T2508" s="16">
        <f t="shared" si="163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60"/>
        <v>0</v>
      </c>
      <c r="P2509">
        <f t="shared" si="161"/>
        <v>0</v>
      </c>
      <c r="Q2509" s="11" t="s">
        <v>8334</v>
      </c>
      <c r="R2509" t="s">
        <v>8351</v>
      </c>
      <c r="S2509" s="16">
        <f t="shared" si="162"/>
        <v>42105.072962962964</v>
      </c>
      <c r="T2509" s="16">
        <f t="shared" si="163"/>
        <v>42135.072962962964</v>
      </c>
    </row>
    <row r="2510" spans="1:20" ht="4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60"/>
        <v>0</v>
      </c>
      <c r="P2510">
        <f t="shared" si="161"/>
        <v>0</v>
      </c>
      <c r="Q2510" s="11" t="s">
        <v>8334</v>
      </c>
      <c r="R2510" t="s">
        <v>8351</v>
      </c>
      <c r="S2510" s="16">
        <f t="shared" si="162"/>
        <v>41835.951782407406</v>
      </c>
      <c r="T2510" s="16">
        <f t="shared" si="163"/>
        <v>41865.951782407406</v>
      </c>
    </row>
    <row r="2511" spans="1:20" ht="4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ref="O2511:O2574" si="164">ROUND(E2511/D2511*100,0)</f>
        <v>1</v>
      </c>
      <c r="P2511">
        <f t="shared" ref="P2511:P2574" si="165">IFERROR(ROUND(E2511/L2511,2),0)</f>
        <v>35.71</v>
      </c>
      <c r="Q2511" s="11" t="s">
        <v>8334</v>
      </c>
      <c r="R2511" t="s">
        <v>8351</v>
      </c>
      <c r="S2511" s="16">
        <f t="shared" ref="S2511:S2574" si="166">(((J2511/60)/60/24)+DATE(1970,1,1))</f>
        <v>42058.809594907405</v>
      </c>
      <c r="T2511" s="16">
        <f t="shared" ref="T2511:T2574" si="167">(((I2511/60)/60)/24)+DATE(1970,1,1)</f>
        <v>42114.767928240741</v>
      </c>
    </row>
    <row r="2512" spans="1:20" ht="4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64"/>
        <v>0</v>
      </c>
      <c r="P2512">
        <f t="shared" si="165"/>
        <v>37.5</v>
      </c>
      <c r="Q2512" s="11" t="s">
        <v>8334</v>
      </c>
      <c r="R2512" t="s">
        <v>8351</v>
      </c>
      <c r="S2512" s="16">
        <f t="shared" si="166"/>
        <v>42078.997361111105</v>
      </c>
      <c r="T2512" s="16">
        <f t="shared" si="167"/>
        <v>42138.997361111105</v>
      </c>
    </row>
    <row r="2513" spans="1:20" ht="4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64"/>
        <v>0</v>
      </c>
      <c r="P2513">
        <f t="shared" si="165"/>
        <v>0</v>
      </c>
      <c r="Q2513" s="11" t="s">
        <v>8334</v>
      </c>
      <c r="R2513" t="s">
        <v>8351</v>
      </c>
      <c r="S2513" s="16">
        <f t="shared" si="166"/>
        <v>42371.446909722217</v>
      </c>
      <c r="T2513" s="16">
        <f t="shared" si="167"/>
        <v>42401.446909722217</v>
      </c>
    </row>
    <row r="2514" spans="1:20" ht="4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64"/>
        <v>0</v>
      </c>
      <c r="P2514">
        <f t="shared" si="165"/>
        <v>0</v>
      </c>
      <c r="Q2514" s="11" t="s">
        <v>8334</v>
      </c>
      <c r="R2514" t="s">
        <v>8351</v>
      </c>
      <c r="S2514" s="16">
        <f t="shared" si="166"/>
        <v>41971.876863425925</v>
      </c>
      <c r="T2514" s="16">
        <f t="shared" si="167"/>
        <v>41986.876863425925</v>
      </c>
    </row>
    <row r="2515" spans="1:20" ht="42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64"/>
        <v>0</v>
      </c>
      <c r="P2515">
        <f t="shared" si="165"/>
        <v>0</v>
      </c>
      <c r="Q2515" s="11" t="s">
        <v>8334</v>
      </c>
      <c r="R2515" t="s">
        <v>8351</v>
      </c>
      <c r="S2515" s="16">
        <f t="shared" si="166"/>
        <v>42732.00681712963</v>
      </c>
      <c r="T2515" s="16">
        <f t="shared" si="167"/>
        <v>42792.00681712963</v>
      </c>
    </row>
    <row r="2516" spans="1:20" ht="4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64"/>
        <v>2</v>
      </c>
      <c r="P2516">
        <f t="shared" si="165"/>
        <v>52.5</v>
      </c>
      <c r="Q2516" s="11" t="s">
        <v>8334</v>
      </c>
      <c r="R2516" t="s">
        <v>8351</v>
      </c>
      <c r="S2516" s="16">
        <f t="shared" si="166"/>
        <v>41854.389780092592</v>
      </c>
      <c r="T2516" s="16">
        <f t="shared" si="167"/>
        <v>41871.389780092592</v>
      </c>
    </row>
    <row r="2517" spans="1:20" ht="4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64"/>
        <v>19</v>
      </c>
      <c r="P2517">
        <f t="shared" si="165"/>
        <v>77.5</v>
      </c>
      <c r="Q2517" s="11" t="s">
        <v>8334</v>
      </c>
      <c r="R2517" t="s">
        <v>8351</v>
      </c>
      <c r="S2517" s="16">
        <f t="shared" si="166"/>
        <v>42027.839733796296</v>
      </c>
      <c r="T2517" s="16">
        <f t="shared" si="167"/>
        <v>42057.839733796296</v>
      </c>
    </row>
    <row r="2518" spans="1:20" ht="4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64"/>
        <v>0</v>
      </c>
      <c r="P2518">
        <f t="shared" si="165"/>
        <v>0</v>
      </c>
      <c r="Q2518" s="11" t="s">
        <v>8334</v>
      </c>
      <c r="R2518" t="s">
        <v>8351</v>
      </c>
      <c r="S2518" s="16">
        <f t="shared" si="166"/>
        <v>41942.653379629628</v>
      </c>
      <c r="T2518" s="16">
        <f t="shared" si="167"/>
        <v>41972.6950462963</v>
      </c>
    </row>
    <row r="2519" spans="1:20" ht="4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64"/>
        <v>10</v>
      </c>
      <c r="P2519">
        <f t="shared" si="165"/>
        <v>53.55</v>
      </c>
      <c r="Q2519" s="11" t="s">
        <v>8334</v>
      </c>
      <c r="R2519" t="s">
        <v>8351</v>
      </c>
      <c r="S2519" s="16">
        <f t="shared" si="166"/>
        <v>42052.802430555559</v>
      </c>
      <c r="T2519" s="16">
        <f t="shared" si="167"/>
        <v>42082.760763888888</v>
      </c>
    </row>
    <row r="2520" spans="1:20" ht="4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64"/>
        <v>0</v>
      </c>
      <c r="P2520">
        <f t="shared" si="165"/>
        <v>0</v>
      </c>
      <c r="Q2520" s="11" t="s">
        <v>8334</v>
      </c>
      <c r="R2520" t="s">
        <v>8351</v>
      </c>
      <c r="S2520" s="16">
        <f t="shared" si="166"/>
        <v>41926.680879629632</v>
      </c>
      <c r="T2520" s="16">
        <f t="shared" si="167"/>
        <v>41956.722546296296</v>
      </c>
    </row>
    <row r="2521" spans="1:20" ht="2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64"/>
        <v>0</v>
      </c>
      <c r="P2521">
        <f t="shared" si="165"/>
        <v>16.25</v>
      </c>
      <c r="Q2521" s="11" t="s">
        <v>8334</v>
      </c>
      <c r="R2521" t="s">
        <v>8351</v>
      </c>
      <c r="S2521" s="16">
        <f t="shared" si="166"/>
        <v>41809.155138888891</v>
      </c>
      <c r="T2521" s="16">
        <f t="shared" si="167"/>
        <v>41839.155138888891</v>
      </c>
    </row>
    <row r="2522" spans="1:20" ht="4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64"/>
        <v>0</v>
      </c>
      <c r="P2522">
        <f t="shared" si="165"/>
        <v>0</v>
      </c>
      <c r="Q2522" s="11" t="s">
        <v>8334</v>
      </c>
      <c r="R2522" t="s">
        <v>8351</v>
      </c>
      <c r="S2522" s="16">
        <f t="shared" si="166"/>
        <v>42612.600520833337</v>
      </c>
      <c r="T2522" s="16">
        <f t="shared" si="167"/>
        <v>42658.806249999994</v>
      </c>
    </row>
    <row r="2523" spans="1:20" ht="42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64"/>
        <v>109</v>
      </c>
      <c r="P2523">
        <f t="shared" si="165"/>
        <v>103.68</v>
      </c>
      <c r="Q2523" s="11" t="s">
        <v>8323</v>
      </c>
      <c r="R2523" t="s">
        <v>8352</v>
      </c>
      <c r="S2523" s="16">
        <f t="shared" si="166"/>
        <v>42269.967835648145</v>
      </c>
      <c r="T2523" s="16">
        <f t="shared" si="167"/>
        <v>42290.967835648145</v>
      </c>
    </row>
    <row r="2524" spans="1:20" ht="4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64"/>
        <v>100</v>
      </c>
      <c r="P2524">
        <f t="shared" si="165"/>
        <v>185.19</v>
      </c>
      <c r="Q2524" s="11" t="s">
        <v>8323</v>
      </c>
      <c r="R2524" t="s">
        <v>8352</v>
      </c>
      <c r="S2524" s="16">
        <f t="shared" si="166"/>
        <v>42460.573611111111</v>
      </c>
      <c r="T2524" s="16">
        <f t="shared" si="167"/>
        <v>42482.619444444441</v>
      </c>
    </row>
    <row r="2525" spans="1:20" ht="4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64"/>
        <v>156</v>
      </c>
      <c r="P2525">
        <f t="shared" si="165"/>
        <v>54.15</v>
      </c>
      <c r="Q2525" s="11" t="s">
        <v>8323</v>
      </c>
      <c r="R2525" t="s">
        <v>8352</v>
      </c>
      <c r="S2525" s="16">
        <f t="shared" si="166"/>
        <v>41930.975601851853</v>
      </c>
      <c r="T2525" s="16">
        <f t="shared" si="167"/>
        <v>41961.017268518524</v>
      </c>
    </row>
    <row r="2526" spans="1:20" ht="2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64"/>
        <v>102</v>
      </c>
      <c r="P2526">
        <f t="shared" si="165"/>
        <v>177.21</v>
      </c>
      <c r="Q2526" s="11" t="s">
        <v>8323</v>
      </c>
      <c r="R2526" t="s">
        <v>8352</v>
      </c>
      <c r="S2526" s="16">
        <f t="shared" si="166"/>
        <v>41961.807372685187</v>
      </c>
      <c r="T2526" s="16">
        <f t="shared" si="167"/>
        <v>41994.1875</v>
      </c>
    </row>
    <row r="2527" spans="1:20" ht="4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64"/>
        <v>100</v>
      </c>
      <c r="P2527">
        <f t="shared" si="165"/>
        <v>100.33</v>
      </c>
      <c r="Q2527" s="11" t="s">
        <v>8323</v>
      </c>
      <c r="R2527" t="s">
        <v>8352</v>
      </c>
      <c r="S2527" s="16">
        <f t="shared" si="166"/>
        <v>41058.844571759262</v>
      </c>
      <c r="T2527" s="16">
        <f t="shared" si="167"/>
        <v>41088.844571759262</v>
      </c>
    </row>
    <row r="2528" spans="1:20" ht="4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64"/>
        <v>113</v>
      </c>
      <c r="P2528">
        <f t="shared" si="165"/>
        <v>136.91</v>
      </c>
      <c r="Q2528" s="11" t="s">
        <v>8323</v>
      </c>
      <c r="R2528" t="s">
        <v>8352</v>
      </c>
      <c r="S2528" s="16">
        <f t="shared" si="166"/>
        <v>41953.091134259259</v>
      </c>
      <c r="T2528" s="16">
        <f t="shared" si="167"/>
        <v>41981.207638888889</v>
      </c>
    </row>
    <row r="2529" spans="1:20" ht="4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64"/>
        <v>102</v>
      </c>
      <c r="P2529">
        <f t="shared" si="165"/>
        <v>57.54</v>
      </c>
      <c r="Q2529" s="11" t="s">
        <v>8323</v>
      </c>
      <c r="R2529" t="s">
        <v>8352</v>
      </c>
      <c r="S2529" s="16">
        <f t="shared" si="166"/>
        <v>41546.75105324074</v>
      </c>
      <c r="T2529" s="16">
        <f t="shared" si="167"/>
        <v>41565.165972222225</v>
      </c>
    </row>
    <row r="2530" spans="1:20" ht="4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64"/>
        <v>107</v>
      </c>
      <c r="P2530">
        <f t="shared" si="165"/>
        <v>52.96</v>
      </c>
      <c r="Q2530" s="11" t="s">
        <v>8323</v>
      </c>
      <c r="R2530" t="s">
        <v>8352</v>
      </c>
      <c r="S2530" s="16">
        <f t="shared" si="166"/>
        <v>42217.834525462968</v>
      </c>
      <c r="T2530" s="16">
        <f t="shared" si="167"/>
        <v>42236.458333333328</v>
      </c>
    </row>
    <row r="2531" spans="1:20" ht="2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64"/>
        <v>104</v>
      </c>
      <c r="P2531">
        <f t="shared" si="165"/>
        <v>82.33</v>
      </c>
      <c r="Q2531" s="11" t="s">
        <v>8323</v>
      </c>
      <c r="R2531" t="s">
        <v>8352</v>
      </c>
      <c r="S2531" s="16">
        <f t="shared" si="166"/>
        <v>40948.080729166664</v>
      </c>
      <c r="T2531" s="16">
        <f t="shared" si="167"/>
        <v>40993.0390625</v>
      </c>
    </row>
    <row r="2532" spans="1:20" ht="4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64"/>
        <v>100</v>
      </c>
      <c r="P2532">
        <f t="shared" si="165"/>
        <v>135.41999999999999</v>
      </c>
      <c r="Q2532" s="11" t="s">
        <v>8323</v>
      </c>
      <c r="R2532" t="s">
        <v>8352</v>
      </c>
      <c r="S2532" s="16">
        <f t="shared" si="166"/>
        <v>42081.864641203705</v>
      </c>
      <c r="T2532" s="16">
        <f t="shared" si="167"/>
        <v>42114.201388888891</v>
      </c>
    </row>
    <row r="2533" spans="1:20" ht="42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64"/>
        <v>100</v>
      </c>
      <c r="P2533">
        <f t="shared" si="165"/>
        <v>74.069999999999993</v>
      </c>
      <c r="Q2533" s="11" t="s">
        <v>8323</v>
      </c>
      <c r="R2533" t="s">
        <v>8352</v>
      </c>
      <c r="S2533" s="16">
        <f t="shared" si="166"/>
        <v>42208.680023148147</v>
      </c>
      <c r="T2533" s="16">
        <f t="shared" si="167"/>
        <v>42231.165972222225</v>
      </c>
    </row>
    <row r="2534" spans="1:20" ht="4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64"/>
        <v>126</v>
      </c>
      <c r="P2534">
        <f t="shared" si="165"/>
        <v>84.08</v>
      </c>
      <c r="Q2534" s="11" t="s">
        <v>8323</v>
      </c>
      <c r="R2534" t="s">
        <v>8352</v>
      </c>
      <c r="S2534" s="16">
        <f t="shared" si="166"/>
        <v>41107.849143518521</v>
      </c>
      <c r="T2534" s="16">
        <f t="shared" si="167"/>
        <v>41137.849143518521</v>
      </c>
    </row>
    <row r="2535" spans="1:20" ht="4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64"/>
        <v>111</v>
      </c>
      <c r="P2535">
        <f t="shared" si="165"/>
        <v>61.03</v>
      </c>
      <c r="Q2535" s="11" t="s">
        <v>8323</v>
      </c>
      <c r="R2535" t="s">
        <v>8352</v>
      </c>
      <c r="S2535" s="16">
        <f t="shared" si="166"/>
        <v>41304.751284722224</v>
      </c>
      <c r="T2535" s="16">
        <f t="shared" si="167"/>
        <v>41334.750787037039</v>
      </c>
    </row>
    <row r="2536" spans="1:20" ht="5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64"/>
        <v>105</v>
      </c>
      <c r="P2536">
        <f t="shared" si="165"/>
        <v>150</v>
      </c>
      <c r="Q2536" s="11" t="s">
        <v>8323</v>
      </c>
      <c r="R2536" t="s">
        <v>8352</v>
      </c>
      <c r="S2536" s="16">
        <f t="shared" si="166"/>
        <v>40127.700370370374</v>
      </c>
      <c r="T2536" s="16">
        <f t="shared" si="167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64"/>
        <v>104</v>
      </c>
      <c r="P2537">
        <f t="shared" si="165"/>
        <v>266.08999999999997</v>
      </c>
      <c r="Q2537" s="11" t="s">
        <v>8323</v>
      </c>
      <c r="R2537" t="s">
        <v>8352</v>
      </c>
      <c r="S2537" s="16">
        <f t="shared" si="166"/>
        <v>41943.791030092594</v>
      </c>
      <c r="T2537" s="16">
        <f t="shared" si="167"/>
        <v>41974.832696759258</v>
      </c>
    </row>
    <row r="2538" spans="1:20" ht="4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64"/>
        <v>116</v>
      </c>
      <c r="P2538">
        <f t="shared" si="165"/>
        <v>7.25</v>
      </c>
      <c r="Q2538" s="11" t="s">
        <v>8323</v>
      </c>
      <c r="R2538" t="s">
        <v>8352</v>
      </c>
      <c r="S2538" s="16">
        <f t="shared" si="166"/>
        <v>41464.106087962966</v>
      </c>
      <c r="T2538" s="16">
        <f t="shared" si="167"/>
        <v>41485.106087962966</v>
      </c>
    </row>
    <row r="2539" spans="1:20" ht="4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64"/>
        <v>110</v>
      </c>
      <c r="P2539">
        <f t="shared" si="165"/>
        <v>100</v>
      </c>
      <c r="Q2539" s="11" t="s">
        <v>8323</v>
      </c>
      <c r="R2539" t="s">
        <v>8352</v>
      </c>
      <c r="S2539" s="16">
        <f t="shared" si="166"/>
        <v>40696.648784722223</v>
      </c>
      <c r="T2539" s="16">
        <f t="shared" si="167"/>
        <v>40756.648784722223</v>
      </c>
    </row>
    <row r="2540" spans="1:20" ht="2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64"/>
        <v>113</v>
      </c>
      <c r="P2540">
        <f t="shared" si="165"/>
        <v>109.96</v>
      </c>
      <c r="Q2540" s="11" t="s">
        <v>8323</v>
      </c>
      <c r="R2540" t="s">
        <v>8352</v>
      </c>
      <c r="S2540" s="16">
        <f t="shared" si="166"/>
        <v>41298.509965277779</v>
      </c>
      <c r="T2540" s="16">
        <f t="shared" si="167"/>
        <v>41329.207638888889</v>
      </c>
    </row>
    <row r="2541" spans="1:20" ht="4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64"/>
        <v>100</v>
      </c>
      <c r="P2541">
        <f t="shared" si="165"/>
        <v>169.92</v>
      </c>
      <c r="Q2541" s="11" t="s">
        <v>8323</v>
      </c>
      <c r="R2541" t="s">
        <v>8352</v>
      </c>
      <c r="S2541" s="16">
        <f t="shared" si="166"/>
        <v>41977.902222222227</v>
      </c>
      <c r="T2541" s="16">
        <f t="shared" si="167"/>
        <v>42037.902222222227</v>
      </c>
    </row>
    <row r="2542" spans="1:20" ht="42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64"/>
        <v>103</v>
      </c>
      <c r="P2542">
        <f t="shared" si="165"/>
        <v>95.74</v>
      </c>
      <c r="Q2542" s="11" t="s">
        <v>8323</v>
      </c>
      <c r="R2542" t="s">
        <v>8352</v>
      </c>
      <c r="S2542" s="16">
        <f t="shared" si="166"/>
        <v>40785.675011574072</v>
      </c>
      <c r="T2542" s="16">
        <f t="shared" si="167"/>
        <v>40845.675011574072</v>
      </c>
    </row>
    <row r="2543" spans="1:20" ht="42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64"/>
        <v>107</v>
      </c>
      <c r="P2543">
        <f t="shared" si="165"/>
        <v>59.46</v>
      </c>
      <c r="Q2543" s="11" t="s">
        <v>8323</v>
      </c>
      <c r="R2543" t="s">
        <v>8352</v>
      </c>
      <c r="S2543" s="16">
        <f t="shared" si="166"/>
        <v>41483.449282407404</v>
      </c>
      <c r="T2543" s="16">
        <f t="shared" si="167"/>
        <v>41543.449282407404</v>
      </c>
    </row>
    <row r="2544" spans="1:20" ht="4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64"/>
        <v>104</v>
      </c>
      <c r="P2544">
        <f t="shared" si="165"/>
        <v>55.77</v>
      </c>
      <c r="Q2544" s="11" t="s">
        <v>8323</v>
      </c>
      <c r="R2544" t="s">
        <v>8352</v>
      </c>
      <c r="S2544" s="16">
        <f t="shared" si="166"/>
        <v>41509.426585648151</v>
      </c>
      <c r="T2544" s="16">
        <f t="shared" si="167"/>
        <v>41548.165972222225</v>
      </c>
    </row>
    <row r="2545" spans="1:20" ht="4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64"/>
        <v>156</v>
      </c>
      <c r="P2545">
        <f t="shared" si="165"/>
        <v>30.08</v>
      </c>
      <c r="Q2545" s="11" t="s">
        <v>8323</v>
      </c>
      <c r="R2545" t="s">
        <v>8352</v>
      </c>
      <c r="S2545" s="16">
        <f t="shared" si="166"/>
        <v>40514.107615740737</v>
      </c>
      <c r="T2545" s="16">
        <f t="shared" si="167"/>
        <v>40545.125</v>
      </c>
    </row>
    <row r="2546" spans="1:20" ht="4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64"/>
        <v>101</v>
      </c>
      <c r="P2546">
        <f t="shared" si="165"/>
        <v>88.44</v>
      </c>
      <c r="Q2546" s="11" t="s">
        <v>8323</v>
      </c>
      <c r="R2546" t="s">
        <v>8352</v>
      </c>
      <c r="S2546" s="16">
        <f t="shared" si="166"/>
        <v>41068.520474537036</v>
      </c>
      <c r="T2546" s="16">
        <f t="shared" si="167"/>
        <v>41098.520474537036</v>
      </c>
    </row>
    <row r="2547" spans="1:20" ht="4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64"/>
        <v>195</v>
      </c>
      <c r="P2547">
        <f t="shared" si="165"/>
        <v>64.03</v>
      </c>
      <c r="Q2547" s="11" t="s">
        <v>8323</v>
      </c>
      <c r="R2547" t="s">
        <v>8352</v>
      </c>
      <c r="S2547" s="16">
        <f t="shared" si="166"/>
        <v>42027.13817129629</v>
      </c>
      <c r="T2547" s="16">
        <f t="shared" si="167"/>
        <v>42062.020833333328</v>
      </c>
    </row>
    <row r="2548" spans="1:20" ht="4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64"/>
        <v>112</v>
      </c>
      <c r="P2548">
        <f t="shared" si="165"/>
        <v>60.15</v>
      </c>
      <c r="Q2548" s="11" t="s">
        <v>8323</v>
      </c>
      <c r="R2548" t="s">
        <v>8352</v>
      </c>
      <c r="S2548" s="16">
        <f t="shared" si="166"/>
        <v>41524.858553240738</v>
      </c>
      <c r="T2548" s="16">
        <f t="shared" si="167"/>
        <v>41552.208333333336</v>
      </c>
    </row>
    <row r="2549" spans="1:20" ht="4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64"/>
        <v>120</v>
      </c>
      <c r="P2549">
        <f t="shared" si="165"/>
        <v>49.19</v>
      </c>
      <c r="Q2549" s="11" t="s">
        <v>8323</v>
      </c>
      <c r="R2549" t="s">
        <v>8352</v>
      </c>
      <c r="S2549" s="16">
        <f t="shared" si="166"/>
        <v>40973.773182870369</v>
      </c>
      <c r="T2549" s="16">
        <f t="shared" si="167"/>
        <v>41003.731516203705</v>
      </c>
    </row>
    <row r="2550" spans="1:20" ht="4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64"/>
        <v>102</v>
      </c>
      <c r="P2550">
        <f t="shared" si="165"/>
        <v>165.16</v>
      </c>
      <c r="Q2550" s="11" t="s">
        <v>8323</v>
      </c>
      <c r="R2550" t="s">
        <v>8352</v>
      </c>
      <c r="S2550" s="16">
        <f t="shared" si="166"/>
        <v>42618.625428240746</v>
      </c>
      <c r="T2550" s="16">
        <f t="shared" si="167"/>
        <v>42643.185416666667</v>
      </c>
    </row>
    <row r="2551" spans="1:20" ht="4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64"/>
        <v>103</v>
      </c>
      <c r="P2551">
        <f t="shared" si="165"/>
        <v>43.62</v>
      </c>
      <c r="Q2551" s="11" t="s">
        <v>8323</v>
      </c>
      <c r="R2551" t="s">
        <v>8352</v>
      </c>
      <c r="S2551" s="16">
        <f t="shared" si="166"/>
        <v>41390.757754629631</v>
      </c>
      <c r="T2551" s="16">
        <f t="shared" si="167"/>
        <v>41425.708333333336</v>
      </c>
    </row>
    <row r="2552" spans="1:20" ht="42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64"/>
        <v>101</v>
      </c>
      <c r="P2552">
        <f t="shared" si="165"/>
        <v>43.7</v>
      </c>
      <c r="Q2552" s="11" t="s">
        <v>8323</v>
      </c>
      <c r="R2552" t="s">
        <v>8352</v>
      </c>
      <c r="S2552" s="16">
        <f t="shared" si="166"/>
        <v>42228.634328703702</v>
      </c>
      <c r="T2552" s="16">
        <f t="shared" si="167"/>
        <v>42285.165972222225</v>
      </c>
    </row>
    <row r="2553" spans="1:20" ht="4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64"/>
        <v>103</v>
      </c>
      <c r="P2553">
        <f t="shared" si="165"/>
        <v>67.42</v>
      </c>
      <c r="Q2553" s="11" t="s">
        <v>8323</v>
      </c>
      <c r="R2553" t="s">
        <v>8352</v>
      </c>
      <c r="S2553" s="16">
        <f t="shared" si="166"/>
        <v>40961.252141203702</v>
      </c>
      <c r="T2553" s="16">
        <f t="shared" si="167"/>
        <v>40989.866666666669</v>
      </c>
    </row>
    <row r="2554" spans="1:20" ht="4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64"/>
        <v>107</v>
      </c>
      <c r="P2554">
        <f t="shared" si="165"/>
        <v>177.5</v>
      </c>
      <c r="Q2554" s="11" t="s">
        <v>8323</v>
      </c>
      <c r="R2554" t="s">
        <v>8352</v>
      </c>
      <c r="S2554" s="16">
        <f t="shared" si="166"/>
        <v>42769.809965277775</v>
      </c>
      <c r="T2554" s="16">
        <f t="shared" si="167"/>
        <v>42799.809965277775</v>
      </c>
    </row>
    <row r="2555" spans="1:20" ht="4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64"/>
        <v>156</v>
      </c>
      <c r="P2555">
        <f t="shared" si="165"/>
        <v>38.880000000000003</v>
      </c>
      <c r="Q2555" s="11" t="s">
        <v>8323</v>
      </c>
      <c r="R2555" t="s">
        <v>8352</v>
      </c>
      <c r="S2555" s="16">
        <f t="shared" si="166"/>
        <v>41113.199155092596</v>
      </c>
      <c r="T2555" s="16">
        <f t="shared" si="167"/>
        <v>41173.199155092596</v>
      </c>
    </row>
    <row r="2556" spans="1:20" ht="42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64"/>
        <v>123</v>
      </c>
      <c r="P2556">
        <f t="shared" si="165"/>
        <v>54.99</v>
      </c>
      <c r="Q2556" s="11" t="s">
        <v>8323</v>
      </c>
      <c r="R2556" t="s">
        <v>8352</v>
      </c>
      <c r="S2556" s="16">
        <f t="shared" si="166"/>
        <v>42125.078275462962</v>
      </c>
      <c r="T2556" s="16">
        <f t="shared" si="167"/>
        <v>42156.165972222225</v>
      </c>
    </row>
    <row r="2557" spans="1:20" ht="42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64"/>
        <v>107</v>
      </c>
      <c r="P2557">
        <f t="shared" si="165"/>
        <v>61.34</v>
      </c>
      <c r="Q2557" s="11" t="s">
        <v>8323</v>
      </c>
      <c r="R2557" t="s">
        <v>8352</v>
      </c>
      <c r="S2557" s="16">
        <f t="shared" si="166"/>
        <v>41026.655011574076</v>
      </c>
      <c r="T2557" s="16">
        <f t="shared" si="167"/>
        <v>41057.655011574076</v>
      </c>
    </row>
    <row r="2558" spans="1:20" ht="4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64"/>
        <v>106</v>
      </c>
      <c r="P2558">
        <f t="shared" si="165"/>
        <v>23.12</v>
      </c>
      <c r="Q2558" s="11" t="s">
        <v>8323</v>
      </c>
      <c r="R2558" t="s">
        <v>8352</v>
      </c>
      <c r="S2558" s="16">
        <f t="shared" si="166"/>
        <v>41222.991400462961</v>
      </c>
      <c r="T2558" s="16">
        <f t="shared" si="167"/>
        <v>41267.991400462961</v>
      </c>
    </row>
    <row r="2559" spans="1:20" ht="2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64"/>
        <v>118</v>
      </c>
      <c r="P2559">
        <f t="shared" si="165"/>
        <v>29.61</v>
      </c>
      <c r="Q2559" s="11" t="s">
        <v>8323</v>
      </c>
      <c r="R2559" t="s">
        <v>8352</v>
      </c>
      <c r="S2559" s="16">
        <f t="shared" si="166"/>
        <v>41744.745208333334</v>
      </c>
      <c r="T2559" s="16">
        <f t="shared" si="167"/>
        <v>41774.745208333334</v>
      </c>
    </row>
    <row r="2560" spans="1:20" ht="28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64"/>
        <v>109</v>
      </c>
      <c r="P2560">
        <f t="shared" si="165"/>
        <v>75.61</v>
      </c>
      <c r="Q2560" s="11" t="s">
        <v>8323</v>
      </c>
      <c r="R2560" t="s">
        <v>8352</v>
      </c>
      <c r="S2560" s="16">
        <f t="shared" si="166"/>
        <v>42093.860023148154</v>
      </c>
      <c r="T2560" s="16">
        <f t="shared" si="167"/>
        <v>42125.582638888889</v>
      </c>
    </row>
    <row r="2561" spans="1:20" ht="4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64"/>
        <v>111</v>
      </c>
      <c r="P2561">
        <f t="shared" si="165"/>
        <v>35.6</v>
      </c>
      <c r="Q2561" s="11" t="s">
        <v>8323</v>
      </c>
      <c r="R2561" t="s">
        <v>8352</v>
      </c>
      <c r="S2561" s="16">
        <f t="shared" si="166"/>
        <v>40829.873657407406</v>
      </c>
      <c r="T2561" s="16">
        <f t="shared" si="167"/>
        <v>40862.817361111112</v>
      </c>
    </row>
    <row r="2562" spans="1:20" ht="4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64"/>
        <v>100</v>
      </c>
      <c r="P2562">
        <f t="shared" si="165"/>
        <v>143</v>
      </c>
      <c r="Q2562" s="11" t="s">
        <v>8323</v>
      </c>
      <c r="R2562" t="s">
        <v>8352</v>
      </c>
      <c r="S2562" s="16">
        <f t="shared" si="166"/>
        <v>42039.951087962967</v>
      </c>
      <c r="T2562" s="16">
        <f t="shared" si="167"/>
        <v>42069.951087962967</v>
      </c>
    </row>
    <row r="2563" spans="1:20" ht="4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si="164"/>
        <v>0</v>
      </c>
      <c r="P2563">
        <f t="shared" si="165"/>
        <v>0</v>
      </c>
      <c r="Q2563" s="11" t="s">
        <v>8334</v>
      </c>
      <c r="R2563" t="s">
        <v>8335</v>
      </c>
      <c r="S2563" s="16">
        <f t="shared" si="166"/>
        <v>42260.528807870374</v>
      </c>
      <c r="T2563" s="16">
        <f t="shared" si="167"/>
        <v>42290.528807870374</v>
      </c>
    </row>
    <row r="2564" spans="1:20" ht="42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4"/>
        <v>1</v>
      </c>
      <c r="P2564">
        <f t="shared" si="165"/>
        <v>25</v>
      </c>
      <c r="Q2564" s="11" t="s">
        <v>8334</v>
      </c>
      <c r="R2564" t="s">
        <v>8335</v>
      </c>
      <c r="S2564" s="16">
        <f t="shared" si="166"/>
        <v>42594.524756944447</v>
      </c>
      <c r="T2564" s="16">
        <f t="shared" si="167"/>
        <v>42654.524756944447</v>
      </c>
    </row>
    <row r="2565" spans="1:20" ht="2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4"/>
        <v>0</v>
      </c>
      <c r="P2565">
        <f t="shared" si="165"/>
        <v>0</v>
      </c>
      <c r="Q2565" s="11" t="s">
        <v>8334</v>
      </c>
      <c r="R2565" t="s">
        <v>8335</v>
      </c>
      <c r="S2565" s="16">
        <f t="shared" si="166"/>
        <v>42155.139479166668</v>
      </c>
      <c r="T2565" s="16">
        <f t="shared" si="167"/>
        <v>42215.139479166668</v>
      </c>
    </row>
    <row r="2566" spans="1:20" ht="4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4"/>
        <v>0</v>
      </c>
      <c r="P2566">
        <f t="shared" si="165"/>
        <v>0</v>
      </c>
      <c r="Q2566" s="11" t="s">
        <v>8334</v>
      </c>
      <c r="R2566" t="s">
        <v>8335</v>
      </c>
      <c r="S2566" s="16">
        <f t="shared" si="166"/>
        <v>41822.040497685186</v>
      </c>
      <c r="T2566" s="16">
        <f t="shared" si="167"/>
        <v>41852.040497685186</v>
      </c>
    </row>
    <row r="2567" spans="1:20" ht="4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4"/>
        <v>1</v>
      </c>
      <c r="P2567">
        <f t="shared" si="165"/>
        <v>100</v>
      </c>
      <c r="Q2567" s="11" t="s">
        <v>8334</v>
      </c>
      <c r="R2567" t="s">
        <v>8335</v>
      </c>
      <c r="S2567" s="16">
        <f t="shared" si="166"/>
        <v>42440.650335648148</v>
      </c>
      <c r="T2567" s="16">
        <f t="shared" si="167"/>
        <v>42499.868055555555</v>
      </c>
    </row>
    <row r="2568" spans="1:20" ht="4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4"/>
        <v>0</v>
      </c>
      <c r="P2568">
        <f t="shared" si="165"/>
        <v>0</v>
      </c>
      <c r="Q2568" s="11" t="s">
        <v>8334</v>
      </c>
      <c r="R2568" t="s">
        <v>8335</v>
      </c>
      <c r="S2568" s="16">
        <f t="shared" si="166"/>
        <v>41842.980879629627</v>
      </c>
      <c r="T2568" s="16">
        <f t="shared" si="167"/>
        <v>41872.980879629627</v>
      </c>
    </row>
    <row r="2569" spans="1:20" ht="4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4"/>
        <v>0</v>
      </c>
      <c r="P2569">
        <f t="shared" si="165"/>
        <v>60</v>
      </c>
      <c r="Q2569" s="11" t="s">
        <v>8334</v>
      </c>
      <c r="R2569" t="s">
        <v>8335</v>
      </c>
      <c r="S2569" s="16">
        <f t="shared" si="166"/>
        <v>42087.878912037035</v>
      </c>
      <c r="T2569" s="16">
        <f t="shared" si="167"/>
        <v>42117.878912037035</v>
      </c>
    </row>
    <row r="2570" spans="1:20" ht="4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4"/>
        <v>1</v>
      </c>
      <c r="P2570">
        <f t="shared" si="165"/>
        <v>50</v>
      </c>
      <c r="Q2570" s="11" t="s">
        <v>8334</v>
      </c>
      <c r="R2570" t="s">
        <v>8335</v>
      </c>
      <c r="S2570" s="16">
        <f t="shared" si="166"/>
        <v>42584.666597222225</v>
      </c>
      <c r="T2570" s="16">
        <f t="shared" si="167"/>
        <v>42614.666597222225</v>
      </c>
    </row>
    <row r="2571" spans="1:20" ht="4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4"/>
        <v>2</v>
      </c>
      <c r="P2571">
        <f t="shared" si="165"/>
        <v>72.5</v>
      </c>
      <c r="Q2571" s="11" t="s">
        <v>8334</v>
      </c>
      <c r="R2571" t="s">
        <v>8335</v>
      </c>
      <c r="S2571" s="16">
        <f t="shared" si="166"/>
        <v>42234.105462962965</v>
      </c>
      <c r="T2571" s="16">
        <f t="shared" si="167"/>
        <v>42264.105462962965</v>
      </c>
    </row>
    <row r="2572" spans="1:20" ht="4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4"/>
        <v>1</v>
      </c>
      <c r="P2572">
        <f t="shared" si="165"/>
        <v>29.5</v>
      </c>
      <c r="Q2572" s="11" t="s">
        <v>8334</v>
      </c>
      <c r="R2572" t="s">
        <v>8335</v>
      </c>
      <c r="S2572" s="16">
        <f t="shared" si="166"/>
        <v>42744.903182870374</v>
      </c>
      <c r="T2572" s="16">
        <f t="shared" si="167"/>
        <v>42774.903182870374</v>
      </c>
    </row>
    <row r="2573" spans="1:20" ht="4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4"/>
        <v>0</v>
      </c>
      <c r="P2573">
        <f t="shared" si="165"/>
        <v>62.5</v>
      </c>
      <c r="Q2573" s="11" t="s">
        <v>8334</v>
      </c>
      <c r="R2573" t="s">
        <v>8335</v>
      </c>
      <c r="S2573" s="16">
        <f t="shared" si="166"/>
        <v>42449.341678240744</v>
      </c>
      <c r="T2573" s="16">
        <f t="shared" si="167"/>
        <v>42509.341678240744</v>
      </c>
    </row>
    <row r="2574" spans="1:20" ht="4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4"/>
        <v>0</v>
      </c>
      <c r="P2574">
        <f t="shared" si="165"/>
        <v>0</v>
      </c>
      <c r="Q2574" s="11" t="s">
        <v>8334</v>
      </c>
      <c r="R2574" t="s">
        <v>8335</v>
      </c>
      <c r="S2574" s="16">
        <f t="shared" si="166"/>
        <v>42077.119409722218</v>
      </c>
      <c r="T2574" s="16">
        <f t="shared" si="167"/>
        <v>42107.119409722218</v>
      </c>
    </row>
    <row r="2575" spans="1:20" ht="4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ref="O2575:O2638" si="168">ROUND(E2575/D2575*100,0)</f>
        <v>0</v>
      </c>
      <c r="P2575">
        <f t="shared" ref="P2575:P2638" si="169">IFERROR(ROUND(E2575/L2575,2),0)</f>
        <v>0</v>
      </c>
      <c r="Q2575" s="11" t="s">
        <v>8334</v>
      </c>
      <c r="R2575" t="s">
        <v>8335</v>
      </c>
      <c r="S2575" s="16">
        <f t="shared" ref="S2575:S2638" si="170">(((J2575/60)/60/24)+DATE(1970,1,1))</f>
        <v>41829.592002314814</v>
      </c>
      <c r="T2575" s="16">
        <f t="shared" ref="T2575:T2638" si="171">(((I2575/60)/60)/24)+DATE(1970,1,1)</f>
        <v>41874.592002314814</v>
      </c>
    </row>
    <row r="2576" spans="1:20" ht="4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8"/>
        <v>0</v>
      </c>
      <c r="P2576">
        <f t="shared" si="169"/>
        <v>0</v>
      </c>
      <c r="Q2576" s="11" t="s">
        <v>8334</v>
      </c>
      <c r="R2576" t="s">
        <v>8335</v>
      </c>
      <c r="S2576" s="16">
        <f t="shared" si="170"/>
        <v>42487.825752314813</v>
      </c>
      <c r="T2576" s="16">
        <f t="shared" si="171"/>
        <v>42508.825752314813</v>
      </c>
    </row>
    <row r="2577" spans="1:20" ht="4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8"/>
        <v>0</v>
      </c>
      <c r="P2577">
        <f t="shared" si="169"/>
        <v>0</v>
      </c>
      <c r="Q2577" s="11" t="s">
        <v>8334</v>
      </c>
      <c r="R2577" t="s">
        <v>8335</v>
      </c>
      <c r="S2577" s="16">
        <f t="shared" si="170"/>
        <v>41986.108726851846</v>
      </c>
      <c r="T2577" s="16">
        <f t="shared" si="171"/>
        <v>42016.108726851846</v>
      </c>
    </row>
    <row r="2578" spans="1:20" ht="2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8"/>
        <v>0</v>
      </c>
      <c r="P2578">
        <f t="shared" si="169"/>
        <v>0</v>
      </c>
      <c r="Q2578" s="11" t="s">
        <v>8334</v>
      </c>
      <c r="R2578" t="s">
        <v>8335</v>
      </c>
      <c r="S2578" s="16">
        <f t="shared" si="170"/>
        <v>42060.00980324074</v>
      </c>
      <c r="T2578" s="16">
        <f t="shared" si="171"/>
        <v>42104.968136574069</v>
      </c>
    </row>
    <row r="2579" spans="1:20" ht="4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8"/>
        <v>0</v>
      </c>
      <c r="P2579">
        <f t="shared" si="169"/>
        <v>0</v>
      </c>
      <c r="Q2579" s="11" t="s">
        <v>8334</v>
      </c>
      <c r="R2579" t="s">
        <v>8335</v>
      </c>
      <c r="S2579" s="16">
        <f t="shared" si="170"/>
        <v>41830.820567129631</v>
      </c>
      <c r="T2579" s="16">
        <f t="shared" si="171"/>
        <v>41855.820567129631</v>
      </c>
    </row>
    <row r="2580" spans="1:20" ht="42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8"/>
        <v>0</v>
      </c>
      <c r="P2580">
        <f t="shared" si="169"/>
        <v>0</v>
      </c>
      <c r="Q2580" s="11" t="s">
        <v>8334</v>
      </c>
      <c r="R2580" t="s">
        <v>8335</v>
      </c>
      <c r="S2580" s="16">
        <f t="shared" si="170"/>
        <v>42238.022905092599</v>
      </c>
      <c r="T2580" s="16">
        <f t="shared" si="171"/>
        <v>42286.708333333328</v>
      </c>
    </row>
    <row r="2581" spans="1:20" ht="4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8"/>
        <v>0</v>
      </c>
      <c r="P2581">
        <f t="shared" si="169"/>
        <v>23.08</v>
      </c>
      <c r="Q2581" s="11" t="s">
        <v>8334</v>
      </c>
      <c r="R2581" t="s">
        <v>8335</v>
      </c>
      <c r="S2581" s="16">
        <f t="shared" si="170"/>
        <v>41837.829895833333</v>
      </c>
      <c r="T2581" s="16">
        <f t="shared" si="171"/>
        <v>41897.829895833333</v>
      </c>
    </row>
    <row r="2582" spans="1:20" ht="4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8"/>
        <v>1</v>
      </c>
      <c r="P2582">
        <f t="shared" si="169"/>
        <v>25.5</v>
      </c>
      <c r="Q2582" s="11" t="s">
        <v>8334</v>
      </c>
      <c r="R2582" t="s">
        <v>8335</v>
      </c>
      <c r="S2582" s="16">
        <f t="shared" si="170"/>
        <v>42110.326423611114</v>
      </c>
      <c r="T2582" s="16">
        <f t="shared" si="171"/>
        <v>42140.125</v>
      </c>
    </row>
    <row r="2583" spans="1:20" ht="4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8"/>
        <v>11</v>
      </c>
      <c r="P2583">
        <f t="shared" si="169"/>
        <v>48.18</v>
      </c>
      <c r="Q2583" s="11" t="s">
        <v>8334</v>
      </c>
      <c r="R2583" t="s">
        <v>8335</v>
      </c>
      <c r="S2583" s="16">
        <f t="shared" si="170"/>
        <v>42294.628449074073</v>
      </c>
      <c r="T2583" s="16">
        <f t="shared" si="171"/>
        <v>42324.670115740737</v>
      </c>
    </row>
    <row r="2584" spans="1:20" ht="2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8"/>
        <v>0</v>
      </c>
      <c r="P2584">
        <f t="shared" si="169"/>
        <v>1</v>
      </c>
      <c r="Q2584" s="11" t="s">
        <v>8334</v>
      </c>
      <c r="R2584" t="s">
        <v>8335</v>
      </c>
      <c r="S2584" s="16">
        <f t="shared" si="170"/>
        <v>42642.988819444443</v>
      </c>
      <c r="T2584" s="16">
        <f t="shared" si="171"/>
        <v>42672.988819444443</v>
      </c>
    </row>
    <row r="2585" spans="1:20" ht="28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8"/>
        <v>1</v>
      </c>
      <c r="P2585">
        <f t="shared" si="169"/>
        <v>1</v>
      </c>
      <c r="Q2585" s="11" t="s">
        <v>8334</v>
      </c>
      <c r="R2585" t="s">
        <v>8335</v>
      </c>
      <c r="S2585" s="16">
        <f t="shared" si="170"/>
        <v>42019.76944444445</v>
      </c>
      <c r="T2585" s="16">
        <f t="shared" si="171"/>
        <v>42079.727777777778</v>
      </c>
    </row>
    <row r="2586" spans="1:20" ht="2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8"/>
        <v>0</v>
      </c>
      <c r="P2586">
        <f t="shared" si="169"/>
        <v>0</v>
      </c>
      <c r="Q2586" s="11" t="s">
        <v>8334</v>
      </c>
      <c r="R2586" t="s">
        <v>8335</v>
      </c>
      <c r="S2586" s="16">
        <f t="shared" si="170"/>
        <v>42140.173252314817</v>
      </c>
      <c r="T2586" s="16">
        <f t="shared" si="171"/>
        <v>42170.173252314817</v>
      </c>
    </row>
    <row r="2587" spans="1:20" ht="4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8"/>
        <v>0</v>
      </c>
      <c r="P2587">
        <f t="shared" si="169"/>
        <v>50</v>
      </c>
      <c r="Q2587" s="11" t="s">
        <v>8334</v>
      </c>
      <c r="R2587" t="s">
        <v>8335</v>
      </c>
      <c r="S2587" s="16">
        <f t="shared" si="170"/>
        <v>41795.963333333333</v>
      </c>
      <c r="T2587" s="16">
        <f t="shared" si="171"/>
        <v>41825.963333333333</v>
      </c>
    </row>
    <row r="2588" spans="1:20" ht="2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8"/>
        <v>0</v>
      </c>
      <c r="P2588">
        <f t="shared" si="169"/>
        <v>5</v>
      </c>
      <c r="Q2588" s="11" t="s">
        <v>8334</v>
      </c>
      <c r="R2588" t="s">
        <v>8335</v>
      </c>
      <c r="S2588" s="16">
        <f t="shared" si="170"/>
        <v>42333.330277777779</v>
      </c>
      <c r="T2588" s="16">
        <f t="shared" si="171"/>
        <v>42363.330277777779</v>
      </c>
    </row>
    <row r="2589" spans="1:20" ht="4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8"/>
        <v>2</v>
      </c>
      <c r="P2589">
        <f t="shared" si="169"/>
        <v>202.83</v>
      </c>
      <c r="Q2589" s="11" t="s">
        <v>8334</v>
      </c>
      <c r="R2589" t="s">
        <v>8335</v>
      </c>
      <c r="S2589" s="16">
        <f t="shared" si="170"/>
        <v>42338.675381944442</v>
      </c>
      <c r="T2589" s="16">
        <f t="shared" si="171"/>
        <v>42368.675381944442</v>
      </c>
    </row>
    <row r="2590" spans="1:20" ht="42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8"/>
        <v>4</v>
      </c>
      <c r="P2590">
        <f t="shared" si="169"/>
        <v>29.13</v>
      </c>
      <c r="Q2590" s="11" t="s">
        <v>8334</v>
      </c>
      <c r="R2590" t="s">
        <v>8335</v>
      </c>
      <c r="S2590" s="16">
        <f t="shared" si="170"/>
        <v>42042.676226851851</v>
      </c>
      <c r="T2590" s="16">
        <f t="shared" si="171"/>
        <v>42094.551388888889</v>
      </c>
    </row>
    <row r="2591" spans="1:20" ht="4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8"/>
        <v>0</v>
      </c>
      <c r="P2591">
        <f t="shared" si="169"/>
        <v>5</v>
      </c>
      <c r="Q2591" s="11" t="s">
        <v>8334</v>
      </c>
      <c r="R2591" t="s">
        <v>8335</v>
      </c>
      <c r="S2591" s="16">
        <f t="shared" si="170"/>
        <v>42422.536192129628</v>
      </c>
      <c r="T2591" s="16">
        <f t="shared" si="171"/>
        <v>42452.494525462964</v>
      </c>
    </row>
    <row r="2592" spans="1:20" ht="4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8"/>
        <v>0</v>
      </c>
      <c r="P2592">
        <f t="shared" si="169"/>
        <v>0</v>
      </c>
      <c r="Q2592" s="11" t="s">
        <v>8334</v>
      </c>
      <c r="R2592" t="s">
        <v>8335</v>
      </c>
      <c r="S2592" s="16">
        <f t="shared" si="170"/>
        <v>42388.589085648149</v>
      </c>
      <c r="T2592" s="16">
        <f t="shared" si="171"/>
        <v>42395.589085648149</v>
      </c>
    </row>
    <row r="2593" spans="1:20" ht="4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8"/>
        <v>2</v>
      </c>
      <c r="P2593">
        <f t="shared" si="169"/>
        <v>13</v>
      </c>
      <c r="Q2593" s="11" t="s">
        <v>8334</v>
      </c>
      <c r="R2593" t="s">
        <v>8335</v>
      </c>
      <c r="S2593" s="16">
        <f t="shared" si="170"/>
        <v>42382.906527777777</v>
      </c>
      <c r="T2593" s="16">
        <f t="shared" si="171"/>
        <v>42442.864861111113</v>
      </c>
    </row>
    <row r="2594" spans="1:20" ht="42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8"/>
        <v>0</v>
      </c>
      <c r="P2594">
        <f t="shared" si="169"/>
        <v>50</v>
      </c>
      <c r="Q2594" s="11" t="s">
        <v>8334</v>
      </c>
      <c r="R2594" t="s">
        <v>8335</v>
      </c>
      <c r="S2594" s="16">
        <f t="shared" si="170"/>
        <v>41887.801168981481</v>
      </c>
      <c r="T2594" s="16">
        <f t="shared" si="171"/>
        <v>41917.801168981481</v>
      </c>
    </row>
    <row r="2595" spans="1:20" ht="4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8"/>
        <v>0</v>
      </c>
      <c r="P2595">
        <f t="shared" si="169"/>
        <v>0</v>
      </c>
      <c r="Q2595" s="11" t="s">
        <v>8334</v>
      </c>
      <c r="R2595" t="s">
        <v>8335</v>
      </c>
      <c r="S2595" s="16">
        <f t="shared" si="170"/>
        <v>42089.84520833334</v>
      </c>
      <c r="T2595" s="16">
        <f t="shared" si="171"/>
        <v>42119.84520833334</v>
      </c>
    </row>
    <row r="2596" spans="1:20" ht="4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8"/>
        <v>0</v>
      </c>
      <c r="P2596">
        <f t="shared" si="169"/>
        <v>1</v>
      </c>
      <c r="Q2596" s="11" t="s">
        <v>8334</v>
      </c>
      <c r="R2596" t="s">
        <v>8335</v>
      </c>
      <c r="S2596" s="16">
        <f t="shared" si="170"/>
        <v>41828.967916666668</v>
      </c>
      <c r="T2596" s="16">
        <f t="shared" si="171"/>
        <v>41858.967916666668</v>
      </c>
    </row>
    <row r="2597" spans="1:20" ht="2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8"/>
        <v>12</v>
      </c>
      <c r="P2597">
        <f t="shared" si="169"/>
        <v>96.05</v>
      </c>
      <c r="Q2597" s="11" t="s">
        <v>8334</v>
      </c>
      <c r="R2597" t="s">
        <v>8335</v>
      </c>
      <c r="S2597" s="16">
        <f t="shared" si="170"/>
        <v>42760.244212962964</v>
      </c>
      <c r="T2597" s="16">
        <f t="shared" si="171"/>
        <v>42790.244212962964</v>
      </c>
    </row>
    <row r="2598" spans="1:20" ht="4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8"/>
        <v>24</v>
      </c>
      <c r="P2598">
        <f t="shared" si="169"/>
        <v>305.77999999999997</v>
      </c>
      <c r="Q2598" s="11" t="s">
        <v>8334</v>
      </c>
      <c r="R2598" t="s">
        <v>8335</v>
      </c>
      <c r="S2598" s="16">
        <f t="shared" si="170"/>
        <v>41828.664456018516</v>
      </c>
      <c r="T2598" s="16">
        <f t="shared" si="171"/>
        <v>41858.664456018516</v>
      </c>
    </row>
    <row r="2599" spans="1:20" ht="4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8"/>
        <v>6</v>
      </c>
      <c r="P2599">
        <f t="shared" si="169"/>
        <v>12.14</v>
      </c>
      <c r="Q2599" s="11" t="s">
        <v>8334</v>
      </c>
      <c r="R2599" t="s">
        <v>8335</v>
      </c>
      <c r="S2599" s="16">
        <f t="shared" si="170"/>
        <v>42510.341631944444</v>
      </c>
      <c r="T2599" s="16">
        <f t="shared" si="171"/>
        <v>42540.341631944444</v>
      </c>
    </row>
    <row r="2600" spans="1:20" ht="4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8"/>
        <v>39</v>
      </c>
      <c r="P2600">
        <f t="shared" si="169"/>
        <v>83.57</v>
      </c>
      <c r="Q2600" s="11" t="s">
        <v>8334</v>
      </c>
      <c r="R2600" t="s">
        <v>8335</v>
      </c>
      <c r="S2600" s="16">
        <f t="shared" si="170"/>
        <v>42240.840289351851</v>
      </c>
      <c r="T2600" s="16">
        <f t="shared" si="171"/>
        <v>42270.840289351851</v>
      </c>
    </row>
    <row r="2601" spans="1:20" ht="2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8"/>
        <v>1</v>
      </c>
      <c r="P2601">
        <f t="shared" si="169"/>
        <v>18</v>
      </c>
      <c r="Q2601" s="11" t="s">
        <v>8334</v>
      </c>
      <c r="R2601" t="s">
        <v>8335</v>
      </c>
      <c r="S2601" s="16">
        <f t="shared" si="170"/>
        <v>41809.754016203704</v>
      </c>
      <c r="T2601" s="16">
        <f t="shared" si="171"/>
        <v>41854.754016203704</v>
      </c>
    </row>
    <row r="2602" spans="1:20" ht="28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8"/>
        <v>7</v>
      </c>
      <c r="P2602">
        <f t="shared" si="169"/>
        <v>115.53</v>
      </c>
      <c r="Q2602" s="11" t="s">
        <v>8334</v>
      </c>
      <c r="R2602" t="s">
        <v>8335</v>
      </c>
      <c r="S2602" s="16">
        <f t="shared" si="170"/>
        <v>42394.900462962964</v>
      </c>
      <c r="T2602" s="16">
        <f t="shared" si="171"/>
        <v>42454.858796296292</v>
      </c>
    </row>
    <row r="2603" spans="1:20" ht="42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8"/>
        <v>661</v>
      </c>
      <c r="P2603">
        <f t="shared" si="169"/>
        <v>21.9</v>
      </c>
      <c r="Q2603" s="11" t="s">
        <v>8317</v>
      </c>
      <c r="R2603" t="s">
        <v>8353</v>
      </c>
      <c r="S2603" s="16">
        <f t="shared" si="170"/>
        <v>41150.902187499996</v>
      </c>
      <c r="T2603" s="16">
        <f t="shared" si="171"/>
        <v>41165.165972222225</v>
      </c>
    </row>
    <row r="2604" spans="1:20" ht="4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8"/>
        <v>326</v>
      </c>
      <c r="P2604">
        <f t="shared" si="169"/>
        <v>80.02</v>
      </c>
      <c r="Q2604" s="11" t="s">
        <v>8317</v>
      </c>
      <c r="R2604" t="s">
        <v>8353</v>
      </c>
      <c r="S2604" s="16">
        <f t="shared" si="170"/>
        <v>41915.747314814813</v>
      </c>
      <c r="T2604" s="16">
        <f t="shared" si="171"/>
        <v>41955.888888888891</v>
      </c>
    </row>
    <row r="2605" spans="1:20" ht="2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8"/>
        <v>101</v>
      </c>
      <c r="P2605">
        <f t="shared" si="169"/>
        <v>35.520000000000003</v>
      </c>
      <c r="Q2605" s="11" t="s">
        <v>8317</v>
      </c>
      <c r="R2605" t="s">
        <v>8353</v>
      </c>
      <c r="S2605" s="16">
        <f t="shared" si="170"/>
        <v>41617.912662037037</v>
      </c>
      <c r="T2605" s="16">
        <f t="shared" si="171"/>
        <v>41631.912662037037</v>
      </c>
    </row>
    <row r="2606" spans="1:20" ht="4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8"/>
        <v>104</v>
      </c>
      <c r="P2606">
        <f t="shared" si="169"/>
        <v>64.930000000000007</v>
      </c>
      <c r="Q2606" s="11" t="s">
        <v>8317</v>
      </c>
      <c r="R2606" t="s">
        <v>8353</v>
      </c>
      <c r="S2606" s="16">
        <f t="shared" si="170"/>
        <v>40998.051192129627</v>
      </c>
      <c r="T2606" s="16">
        <f t="shared" si="171"/>
        <v>41028.051192129627</v>
      </c>
    </row>
    <row r="2607" spans="1:20" ht="4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8"/>
        <v>107</v>
      </c>
      <c r="P2607">
        <f t="shared" si="169"/>
        <v>60.97</v>
      </c>
      <c r="Q2607" s="11" t="s">
        <v>8317</v>
      </c>
      <c r="R2607" t="s">
        <v>8353</v>
      </c>
      <c r="S2607" s="16">
        <f t="shared" si="170"/>
        <v>42508.541550925926</v>
      </c>
      <c r="T2607" s="16">
        <f t="shared" si="171"/>
        <v>42538.541550925926</v>
      </c>
    </row>
    <row r="2608" spans="1:20" ht="5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8"/>
        <v>110</v>
      </c>
      <c r="P2608">
        <f t="shared" si="169"/>
        <v>31.44</v>
      </c>
      <c r="Q2608" s="11" t="s">
        <v>8317</v>
      </c>
      <c r="R2608" t="s">
        <v>8353</v>
      </c>
      <c r="S2608" s="16">
        <f t="shared" si="170"/>
        <v>41726.712754629632</v>
      </c>
      <c r="T2608" s="16">
        <f t="shared" si="171"/>
        <v>41758.712754629632</v>
      </c>
    </row>
    <row r="2609" spans="1:20" ht="4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8"/>
        <v>408</v>
      </c>
      <c r="P2609">
        <f t="shared" si="169"/>
        <v>81.95</v>
      </c>
      <c r="Q2609" s="11" t="s">
        <v>8317</v>
      </c>
      <c r="R2609" t="s">
        <v>8353</v>
      </c>
      <c r="S2609" s="16">
        <f t="shared" si="170"/>
        <v>42184.874675925923</v>
      </c>
      <c r="T2609" s="16">
        <f t="shared" si="171"/>
        <v>42228.083333333328</v>
      </c>
    </row>
    <row r="2610" spans="1:20" ht="4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8"/>
        <v>224</v>
      </c>
      <c r="P2610">
        <f t="shared" si="169"/>
        <v>58.93</v>
      </c>
      <c r="Q2610" s="11" t="s">
        <v>8317</v>
      </c>
      <c r="R2610" t="s">
        <v>8353</v>
      </c>
      <c r="S2610" s="16">
        <f t="shared" si="170"/>
        <v>42767.801712962959</v>
      </c>
      <c r="T2610" s="16">
        <f t="shared" si="171"/>
        <v>42809</v>
      </c>
    </row>
    <row r="2611" spans="1:20" ht="42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8"/>
        <v>304</v>
      </c>
      <c r="P2611">
        <f t="shared" si="169"/>
        <v>157.29</v>
      </c>
      <c r="Q2611" s="11" t="s">
        <v>8317</v>
      </c>
      <c r="R2611" t="s">
        <v>8353</v>
      </c>
      <c r="S2611" s="16">
        <f t="shared" si="170"/>
        <v>41075.237858796296</v>
      </c>
      <c r="T2611" s="16">
        <f t="shared" si="171"/>
        <v>41105.237858796296</v>
      </c>
    </row>
    <row r="2612" spans="1:20" ht="28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8"/>
        <v>141</v>
      </c>
      <c r="P2612">
        <f t="shared" si="169"/>
        <v>55.76</v>
      </c>
      <c r="Q2612" s="11" t="s">
        <v>8317</v>
      </c>
      <c r="R2612" t="s">
        <v>8353</v>
      </c>
      <c r="S2612" s="16">
        <f t="shared" si="170"/>
        <v>42564.881076388891</v>
      </c>
      <c r="T2612" s="16">
        <f t="shared" si="171"/>
        <v>42604.290972222225</v>
      </c>
    </row>
    <row r="2613" spans="1:20" ht="42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8"/>
        <v>2791</v>
      </c>
      <c r="P2613">
        <f t="shared" si="169"/>
        <v>83.8</v>
      </c>
      <c r="Q2613" s="11" t="s">
        <v>8317</v>
      </c>
      <c r="R2613" t="s">
        <v>8353</v>
      </c>
      <c r="S2613" s="16">
        <f t="shared" si="170"/>
        <v>42704.335810185185</v>
      </c>
      <c r="T2613" s="16">
        <f t="shared" si="171"/>
        <v>42737.957638888889</v>
      </c>
    </row>
    <row r="2614" spans="1:20" ht="4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8"/>
        <v>172</v>
      </c>
      <c r="P2614">
        <f t="shared" si="169"/>
        <v>58.42</v>
      </c>
      <c r="Q2614" s="11" t="s">
        <v>8317</v>
      </c>
      <c r="R2614" t="s">
        <v>8353</v>
      </c>
      <c r="S2614" s="16">
        <f t="shared" si="170"/>
        <v>41982.143171296295</v>
      </c>
      <c r="T2614" s="16">
        <f t="shared" si="171"/>
        <v>42013.143171296295</v>
      </c>
    </row>
    <row r="2615" spans="1:20" ht="4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8"/>
        <v>101</v>
      </c>
      <c r="P2615">
        <f t="shared" si="169"/>
        <v>270.57</v>
      </c>
      <c r="Q2615" s="11" t="s">
        <v>8317</v>
      </c>
      <c r="R2615" t="s">
        <v>8353</v>
      </c>
      <c r="S2615" s="16">
        <f t="shared" si="170"/>
        <v>41143.81821759259</v>
      </c>
      <c r="T2615" s="16">
        <f t="shared" si="171"/>
        <v>41173.81821759259</v>
      </c>
    </row>
    <row r="2616" spans="1:20" ht="4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8"/>
        <v>102</v>
      </c>
      <c r="P2616">
        <f t="shared" si="169"/>
        <v>107.1</v>
      </c>
      <c r="Q2616" s="11" t="s">
        <v>8317</v>
      </c>
      <c r="R2616" t="s">
        <v>8353</v>
      </c>
      <c r="S2616" s="16">
        <f t="shared" si="170"/>
        <v>41730.708472222221</v>
      </c>
      <c r="T2616" s="16">
        <f t="shared" si="171"/>
        <v>41759.208333333336</v>
      </c>
    </row>
    <row r="2617" spans="1:20" ht="4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8"/>
        <v>170</v>
      </c>
      <c r="P2617">
        <f t="shared" si="169"/>
        <v>47.18</v>
      </c>
      <c r="Q2617" s="11" t="s">
        <v>8317</v>
      </c>
      <c r="R2617" t="s">
        <v>8353</v>
      </c>
      <c r="S2617" s="16">
        <f t="shared" si="170"/>
        <v>42453.49726851852</v>
      </c>
      <c r="T2617" s="16">
        <f t="shared" si="171"/>
        <v>42490.5</v>
      </c>
    </row>
    <row r="2618" spans="1:20" ht="4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8"/>
        <v>115</v>
      </c>
      <c r="P2618">
        <f t="shared" si="169"/>
        <v>120.31</v>
      </c>
      <c r="Q2618" s="11" t="s">
        <v>8317</v>
      </c>
      <c r="R2618" t="s">
        <v>8353</v>
      </c>
      <c r="S2618" s="16">
        <f t="shared" si="170"/>
        <v>42211.99454861111</v>
      </c>
      <c r="T2618" s="16">
        <f t="shared" si="171"/>
        <v>42241.99454861111</v>
      </c>
    </row>
    <row r="2619" spans="1:20" ht="4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8"/>
        <v>878</v>
      </c>
      <c r="P2619">
        <f t="shared" si="169"/>
        <v>27.6</v>
      </c>
      <c r="Q2619" s="11" t="s">
        <v>8317</v>
      </c>
      <c r="R2619" t="s">
        <v>8353</v>
      </c>
      <c r="S2619" s="16">
        <f t="shared" si="170"/>
        <v>41902.874432870369</v>
      </c>
      <c r="T2619" s="16">
        <f t="shared" si="171"/>
        <v>41932.874432870369</v>
      </c>
    </row>
    <row r="2620" spans="1:20" ht="2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8"/>
        <v>105</v>
      </c>
      <c r="P2620">
        <f t="shared" si="169"/>
        <v>205.3</v>
      </c>
      <c r="Q2620" s="11" t="s">
        <v>8317</v>
      </c>
      <c r="R2620" t="s">
        <v>8353</v>
      </c>
      <c r="S2620" s="16">
        <f t="shared" si="170"/>
        <v>42279.792372685188</v>
      </c>
      <c r="T2620" s="16">
        <f t="shared" si="171"/>
        <v>42339.834039351852</v>
      </c>
    </row>
    <row r="2621" spans="1:20" ht="4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8"/>
        <v>188</v>
      </c>
      <c r="P2621">
        <f t="shared" si="169"/>
        <v>35.549999999999997</v>
      </c>
      <c r="Q2621" s="11" t="s">
        <v>8317</v>
      </c>
      <c r="R2621" t="s">
        <v>8353</v>
      </c>
      <c r="S2621" s="16">
        <f t="shared" si="170"/>
        <v>42273.884305555555</v>
      </c>
      <c r="T2621" s="16">
        <f t="shared" si="171"/>
        <v>42300.458333333328</v>
      </c>
    </row>
    <row r="2622" spans="1:20" ht="4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8"/>
        <v>144</v>
      </c>
      <c r="P2622">
        <f t="shared" si="169"/>
        <v>74.64</v>
      </c>
      <c r="Q2622" s="11" t="s">
        <v>8317</v>
      </c>
      <c r="R2622" t="s">
        <v>8353</v>
      </c>
      <c r="S2622" s="16">
        <f t="shared" si="170"/>
        <v>42251.16715277778</v>
      </c>
      <c r="T2622" s="16">
        <f t="shared" si="171"/>
        <v>42288.041666666672</v>
      </c>
    </row>
    <row r="2623" spans="1:20" ht="4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8"/>
        <v>146</v>
      </c>
      <c r="P2623">
        <f t="shared" si="169"/>
        <v>47.06</v>
      </c>
      <c r="Q2623" s="11" t="s">
        <v>8317</v>
      </c>
      <c r="R2623" t="s">
        <v>8353</v>
      </c>
      <c r="S2623" s="16">
        <f t="shared" si="170"/>
        <v>42115.74754629629</v>
      </c>
      <c r="T2623" s="16">
        <f t="shared" si="171"/>
        <v>42145.74754629629</v>
      </c>
    </row>
    <row r="2624" spans="1:20" ht="4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8"/>
        <v>131</v>
      </c>
      <c r="P2624">
        <f t="shared" si="169"/>
        <v>26.59</v>
      </c>
      <c r="Q2624" s="11" t="s">
        <v>8317</v>
      </c>
      <c r="R2624" t="s">
        <v>8353</v>
      </c>
      <c r="S2624" s="16">
        <f t="shared" si="170"/>
        <v>42689.74324074074</v>
      </c>
      <c r="T2624" s="16">
        <f t="shared" si="171"/>
        <v>42734.74324074074</v>
      </c>
    </row>
    <row r="2625" spans="1:20" ht="4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8"/>
        <v>114</v>
      </c>
      <c r="P2625">
        <f t="shared" si="169"/>
        <v>36.770000000000003</v>
      </c>
      <c r="Q2625" s="11" t="s">
        <v>8317</v>
      </c>
      <c r="R2625" t="s">
        <v>8353</v>
      </c>
      <c r="S2625" s="16">
        <f t="shared" si="170"/>
        <v>42692.256550925929</v>
      </c>
      <c r="T2625" s="16">
        <f t="shared" si="171"/>
        <v>42706.256550925929</v>
      </c>
    </row>
    <row r="2626" spans="1:20" ht="4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8"/>
        <v>1379</v>
      </c>
      <c r="P2626">
        <f t="shared" si="169"/>
        <v>31.82</v>
      </c>
      <c r="Q2626" s="11" t="s">
        <v>8317</v>
      </c>
      <c r="R2626" t="s">
        <v>8353</v>
      </c>
      <c r="S2626" s="16">
        <f t="shared" si="170"/>
        <v>41144.42155092593</v>
      </c>
      <c r="T2626" s="16">
        <f t="shared" si="171"/>
        <v>41165.42155092593</v>
      </c>
    </row>
    <row r="2627" spans="1:20" ht="42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si="168"/>
        <v>956</v>
      </c>
      <c r="P2627">
        <f t="shared" si="169"/>
        <v>27.58</v>
      </c>
      <c r="Q2627" s="11" t="s">
        <v>8317</v>
      </c>
      <c r="R2627" t="s">
        <v>8353</v>
      </c>
      <c r="S2627" s="16">
        <f t="shared" si="170"/>
        <v>42658.810277777782</v>
      </c>
      <c r="T2627" s="16">
        <f t="shared" si="171"/>
        <v>42683.851944444439</v>
      </c>
    </row>
    <row r="2628" spans="1:20" ht="4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8"/>
        <v>112</v>
      </c>
      <c r="P2628">
        <f t="shared" si="169"/>
        <v>56</v>
      </c>
      <c r="Q2628" s="11" t="s">
        <v>8317</v>
      </c>
      <c r="R2628" t="s">
        <v>8353</v>
      </c>
      <c r="S2628" s="16">
        <f t="shared" si="170"/>
        <v>42128.628113425926</v>
      </c>
      <c r="T2628" s="16">
        <f t="shared" si="171"/>
        <v>42158.628113425926</v>
      </c>
    </row>
    <row r="2629" spans="1:20" ht="4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8"/>
        <v>647</v>
      </c>
      <c r="P2629">
        <f t="shared" si="169"/>
        <v>21.56</v>
      </c>
      <c r="Q2629" s="11" t="s">
        <v>8317</v>
      </c>
      <c r="R2629" t="s">
        <v>8353</v>
      </c>
      <c r="S2629" s="16">
        <f t="shared" si="170"/>
        <v>42304.829409722224</v>
      </c>
      <c r="T2629" s="16">
        <f t="shared" si="171"/>
        <v>42334.871076388896</v>
      </c>
    </row>
    <row r="2630" spans="1:20" ht="28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8"/>
        <v>110</v>
      </c>
      <c r="P2630">
        <f t="shared" si="169"/>
        <v>44.1</v>
      </c>
      <c r="Q2630" s="11" t="s">
        <v>8317</v>
      </c>
      <c r="R2630" t="s">
        <v>8353</v>
      </c>
      <c r="S2630" s="16">
        <f t="shared" si="170"/>
        <v>41953.966053240743</v>
      </c>
      <c r="T2630" s="16">
        <f t="shared" si="171"/>
        <v>41973.966053240743</v>
      </c>
    </row>
    <row r="2631" spans="1:20" ht="2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8"/>
        <v>128</v>
      </c>
      <c r="P2631">
        <f t="shared" si="169"/>
        <v>63.87</v>
      </c>
      <c r="Q2631" s="11" t="s">
        <v>8317</v>
      </c>
      <c r="R2631" t="s">
        <v>8353</v>
      </c>
      <c r="S2631" s="16">
        <f t="shared" si="170"/>
        <v>42108.538449074069</v>
      </c>
      <c r="T2631" s="16">
        <f t="shared" si="171"/>
        <v>42138.538449074069</v>
      </c>
    </row>
    <row r="2632" spans="1:20" ht="4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8"/>
        <v>158</v>
      </c>
      <c r="P2632">
        <f t="shared" si="169"/>
        <v>38.99</v>
      </c>
      <c r="Q2632" s="11" t="s">
        <v>8317</v>
      </c>
      <c r="R2632" t="s">
        <v>8353</v>
      </c>
      <c r="S2632" s="16">
        <f t="shared" si="170"/>
        <v>42524.105462962965</v>
      </c>
      <c r="T2632" s="16">
        <f t="shared" si="171"/>
        <v>42551.416666666672</v>
      </c>
    </row>
    <row r="2633" spans="1:20" ht="4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8"/>
        <v>115</v>
      </c>
      <c r="P2633">
        <f t="shared" si="169"/>
        <v>80.19</v>
      </c>
      <c r="Q2633" s="11" t="s">
        <v>8317</v>
      </c>
      <c r="R2633" t="s">
        <v>8353</v>
      </c>
      <c r="S2633" s="16">
        <f t="shared" si="170"/>
        <v>42218.169293981482</v>
      </c>
      <c r="T2633" s="16">
        <f t="shared" si="171"/>
        <v>42246.169293981482</v>
      </c>
    </row>
    <row r="2634" spans="1:20" ht="4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8"/>
        <v>137</v>
      </c>
      <c r="P2634">
        <f t="shared" si="169"/>
        <v>34.9</v>
      </c>
      <c r="Q2634" s="11" t="s">
        <v>8317</v>
      </c>
      <c r="R2634" t="s">
        <v>8353</v>
      </c>
      <c r="S2634" s="16">
        <f t="shared" si="170"/>
        <v>42494.061793981484</v>
      </c>
      <c r="T2634" s="16">
        <f t="shared" si="171"/>
        <v>42519.061793981484</v>
      </c>
    </row>
    <row r="2635" spans="1:20" ht="4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8"/>
        <v>355</v>
      </c>
      <c r="P2635">
        <f t="shared" si="169"/>
        <v>89.1</v>
      </c>
      <c r="Q2635" s="11" t="s">
        <v>8317</v>
      </c>
      <c r="R2635" t="s">
        <v>8353</v>
      </c>
      <c r="S2635" s="16">
        <f t="shared" si="170"/>
        <v>41667.823287037041</v>
      </c>
      <c r="T2635" s="16">
        <f t="shared" si="171"/>
        <v>41697.958333333336</v>
      </c>
    </row>
    <row r="2636" spans="1:20" ht="4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8"/>
        <v>106</v>
      </c>
      <c r="P2636">
        <f t="shared" si="169"/>
        <v>39.44</v>
      </c>
      <c r="Q2636" s="11" t="s">
        <v>8317</v>
      </c>
      <c r="R2636" t="s">
        <v>8353</v>
      </c>
      <c r="S2636" s="16">
        <f t="shared" si="170"/>
        <v>42612.656493055561</v>
      </c>
      <c r="T2636" s="16">
        <f t="shared" si="171"/>
        <v>42642.656493055561</v>
      </c>
    </row>
    <row r="2637" spans="1:20" ht="4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8"/>
        <v>100</v>
      </c>
      <c r="P2637">
        <f t="shared" si="169"/>
        <v>136.9</v>
      </c>
      <c r="Q2637" s="11" t="s">
        <v>8317</v>
      </c>
      <c r="R2637" t="s">
        <v>8353</v>
      </c>
      <c r="S2637" s="16">
        <f t="shared" si="170"/>
        <v>42037.950937500005</v>
      </c>
      <c r="T2637" s="16">
        <f t="shared" si="171"/>
        <v>42072.909270833334</v>
      </c>
    </row>
    <row r="2638" spans="1:20" ht="42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8"/>
        <v>187</v>
      </c>
      <c r="P2638">
        <f t="shared" si="169"/>
        <v>37.46</v>
      </c>
      <c r="Q2638" s="11" t="s">
        <v>8317</v>
      </c>
      <c r="R2638" t="s">
        <v>8353</v>
      </c>
      <c r="S2638" s="16">
        <f t="shared" si="170"/>
        <v>42636.614745370374</v>
      </c>
      <c r="T2638" s="16">
        <f t="shared" si="171"/>
        <v>42659.041666666672</v>
      </c>
    </row>
    <row r="2639" spans="1:20" ht="2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ref="O2639:O2702" si="172">ROUND(E2639/D2639*100,0)</f>
        <v>166</v>
      </c>
      <c r="P2639">
        <f t="shared" ref="P2639:P2702" si="173">IFERROR(ROUND(E2639/L2639,2),0)</f>
        <v>31.96</v>
      </c>
      <c r="Q2639" s="11" t="s">
        <v>8317</v>
      </c>
      <c r="R2639" t="s">
        <v>8353</v>
      </c>
      <c r="S2639" s="16">
        <f t="shared" ref="S2639:S2702" si="174">(((J2639/60)/60/24)+DATE(1970,1,1))</f>
        <v>42639.549479166672</v>
      </c>
      <c r="T2639" s="16">
        <f t="shared" ref="T2639:T2702" si="175">(((I2639/60)/60)/24)+DATE(1970,1,1)</f>
        <v>42655.549479166672</v>
      </c>
    </row>
    <row r="2640" spans="1:20" ht="4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72"/>
        <v>102</v>
      </c>
      <c r="P2640">
        <f t="shared" si="173"/>
        <v>25.21</v>
      </c>
      <c r="Q2640" s="11" t="s">
        <v>8317</v>
      </c>
      <c r="R2640" t="s">
        <v>8353</v>
      </c>
      <c r="S2640" s="16">
        <f t="shared" si="174"/>
        <v>41989.913136574076</v>
      </c>
      <c r="T2640" s="16">
        <f t="shared" si="175"/>
        <v>42019.913136574076</v>
      </c>
    </row>
    <row r="2641" spans="1:20" ht="4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72"/>
        <v>164</v>
      </c>
      <c r="P2641">
        <f t="shared" si="173"/>
        <v>10.039999999999999</v>
      </c>
      <c r="Q2641" s="11" t="s">
        <v>8317</v>
      </c>
      <c r="R2641" t="s">
        <v>8353</v>
      </c>
      <c r="S2641" s="16">
        <f t="shared" si="174"/>
        <v>42024.86513888889</v>
      </c>
      <c r="T2641" s="16">
        <f t="shared" si="175"/>
        <v>42054.86513888889</v>
      </c>
    </row>
    <row r="2642" spans="1:20" ht="5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72"/>
        <v>106</v>
      </c>
      <c r="P2642">
        <f t="shared" si="173"/>
        <v>45.94</v>
      </c>
      <c r="Q2642" s="11" t="s">
        <v>8317</v>
      </c>
      <c r="R2642" t="s">
        <v>8353</v>
      </c>
      <c r="S2642" s="16">
        <f t="shared" si="174"/>
        <v>42103.160578703704</v>
      </c>
      <c r="T2642" s="16">
        <f t="shared" si="175"/>
        <v>42163.160578703704</v>
      </c>
    </row>
    <row r="2643" spans="1:20" ht="2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72"/>
        <v>1</v>
      </c>
      <c r="P2643">
        <f t="shared" si="173"/>
        <v>15</v>
      </c>
      <c r="Q2643" s="11" t="s">
        <v>8317</v>
      </c>
      <c r="R2643" t="s">
        <v>8353</v>
      </c>
      <c r="S2643" s="16">
        <f t="shared" si="174"/>
        <v>41880.827118055553</v>
      </c>
      <c r="T2643" s="16">
        <f t="shared" si="175"/>
        <v>41897.839583333334</v>
      </c>
    </row>
    <row r="2644" spans="1:20" ht="5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72"/>
        <v>0</v>
      </c>
      <c r="P2644">
        <f t="shared" si="173"/>
        <v>0</v>
      </c>
      <c r="Q2644" s="11" t="s">
        <v>8317</v>
      </c>
      <c r="R2644" t="s">
        <v>8353</v>
      </c>
      <c r="S2644" s="16">
        <f t="shared" si="174"/>
        <v>42536.246620370366</v>
      </c>
      <c r="T2644" s="16">
        <f t="shared" si="175"/>
        <v>42566.289583333331</v>
      </c>
    </row>
    <row r="2645" spans="1:20" ht="4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72"/>
        <v>34</v>
      </c>
      <c r="P2645">
        <f t="shared" si="173"/>
        <v>223.58</v>
      </c>
      <c r="Q2645" s="11" t="s">
        <v>8317</v>
      </c>
      <c r="R2645" t="s">
        <v>8353</v>
      </c>
      <c r="S2645" s="16">
        <f t="shared" si="174"/>
        <v>42689.582349537035</v>
      </c>
      <c r="T2645" s="16">
        <f t="shared" si="175"/>
        <v>42725.332638888889</v>
      </c>
    </row>
    <row r="2646" spans="1:20" ht="4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72"/>
        <v>2</v>
      </c>
      <c r="P2646">
        <f t="shared" si="173"/>
        <v>39.479999999999997</v>
      </c>
      <c r="Q2646" s="11" t="s">
        <v>8317</v>
      </c>
      <c r="R2646" t="s">
        <v>8353</v>
      </c>
      <c r="S2646" s="16">
        <f t="shared" si="174"/>
        <v>42774.792071759264</v>
      </c>
      <c r="T2646" s="16">
        <f t="shared" si="175"/>
        <v>42804.792071759264</v>
      </c>
    </row>
    <row r="2647" spans="1:20" ht="4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72"/>
        <v>11</v>
      </c>
      <c r="P2647">
        <f t="shared" si="173"/>
        <v>91.3</v>
      </c>
      <c r="Q2647" s="11" t="s">
        <v>8317</v>
      </c>
      <c r="R2647" t="s">
        <v>8353</v>
      </c>
      <c r="S2647" s="16">
        <f t="shared" si="174"/>
        <v>41921.842627314814</v>
      </c>
      <c r="T2647" s="16">
        <f t="shared" si="175"/>
        <v>41951.884293981479</v>
      </c>
    </row>
    <row r="2648" spans="1:20" ht="4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72"/>
        <v>8</v>
      </c>
      <c r="P2648">
        <f t="shared" si="173"/>
        <v>78.67</v>
      </c>
      <c r="Q2648" s="11" t="s">
        <v>8317</v>
      </c>
      <c r="R2648" t="s">
        <v>8353</v>
      </c>
      <c r="S2648" s="16">
        <f t="shared" si="174"/>
        <v>42226.313298611116</v>
      </c>
      <c r="T2648" s="16">
        <f t="shared" si="175"/>
        <v>42256.313298611116</v>
      </c>
    </row>
    <row r="2649" spans="1:20" ht="4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72"/>
        <v>1</v>
      </c>
      <c r="P2649">
        <f t="shared" si="173"/>
        <v>12</v>
      </c>
      <c r="Q2649" s="11" t="s">
        <v>8317</v>
      </c>
      <c r="R2649" t="s">
        <v>8353</v>
      </c>
      <c r="S2649" s="16">
        <f t="shared" si="174"/>
        <v>42200.261793981481</v>
      </c>
      <c r="T2649" s="16">
        <f t="shared" si="175"/>
        <v>42230.261793981481</v>
      </c>
    </row>
    <row r="2650" spans="1:20" ht="42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72"/>
        <v>1</v>
      </c>
      <c r="P2650">
        <f t="shared" si="173"/>
        <v>17.670000000000002</v>
      </c>
      <c r="Q2650" s="11" t="s">
        <v>8317</v>
      </c>
      <c r="R2650" t="s">
        <v>8353</v>
      </c>
      <c r="S2650" s="16">
        <f t="shared" si="174"/>
        <v>42408.714814814812</v>
      </c>
      <c r="T2650" s="16">
        <f t="shared" si="175"/>
        <v>42438.714814814812</v>
      </c>
    </row>
    <row r="2651" spans="1:20" ht="2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72"/>
        <v>0</v>
      </c>
      <c r="P2651">
        <f t="shared" si="173"/>
        <v>41.33</v>
      </c>
      <c r="Q2651" s="11" t="s">
        <v>8317</v>
      </c>
      <c r="R2651" t="s">
        <v>8353</v>
      </c>
      <c r="S2651" s="16">
        <f t="shared" si="174"/>
        <v>42341.99700231482</v>
      </c>
      <c r="T2651" s="16">
        <f t="shared" si="175"/>
        <v>42401.99700231482</v>
      </c>
    </row>
    <row r="2652" spans="1:20" ht="42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72"/>
        <v>1</v>
      </c>
      <c r="P2652">
        <f t="shared" si="173"/>
        <v>71.599999999999994</v>
      </c>
      <c r="Q2652" s="11" t="s">
        <v>8317</v>
      </c>
      <c r="R2652" t="s">
        <v>8353</v>
      </c>
      <c r="S2652" s="16">
        <f t="shared" si="174"/>
        <v>42695.624340277776</v>
      </c>
      <c r="T2652" s="16">
        <f t="shared" si="175"/>
        <v>42725.624340277776</v>
      </c>
    </row>
    <row r="2653" spans="1:20" ht="4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72"/>
        <v>2</v>
      </c>
      <c r="P2653">
        <f t="shared" si="173"/>
        <v>307.82</v>
      </c>
      <c r="Q2653" s="11" t="s">
        <v>8317</v>
      </c>
      <c r="R2653" t="s">
        <v>8353</v>
      </c>
      <c r="S2653" s="16">
        <f t="shared" si="174"/>
        <v>42327.805659722217</v>
      </c>
      <c r="T2653" s="16">
        <f t="shared" si="175"/>
        <v>42355.805659722217</v>
      </c>
    </row>
    <row r="2654" spans="1:20" ht="4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72"/>
        <v>1</v>
      </c>
      <c r="P2654">
        <f t="shared" si="173"/>
        <v>80.45</v>
      </c>
      <c r="Q2654" s="11" t="s">
        <v>8317</v>
      </c>
      <c r="R2654" t="s">
        <v>8353</v>
      </c>
      <c r="S2654" s="16">
        <f t="shared" si="174"/>
        <v>41953.158854166672</v>
      </c>
      <c r="T2654" s="16">
        <f t="shared" si="175"/>
        <v>41983.158854166672</v>
      </c>
    </row>
    <row r="2655" spans="1:20" ht="4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72"/>
        <v>12</v>
      </c>
      <c r="P2655">
        <f t="shared" si="173"/>
        <v>83.94</v>
      </c>
      <c r="Q2655" s="11" t="s">
        <v>8317</v>
      </c>
      <c r="R2655" t="s">
        <v>8353</v>
      </c>
      <c r="S2655" s="16">
        <f t="shared" si="174"/>
        <v>41771.651932870373</v>
      </c>
      <c r="T2655" s="16">
        <f t="shared" si="175"/>
        <v>41803.166666666664</v>
      </c>
    </row>
    <row r="2656" spans="1:20" ht="4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72"/>
        <v>0</v>
      </c>
      <c r="P2656">
        <f t="shared" si="173"/>
        <v>8.5</v>
      </c>
      <c r="Q2656" s="11" t="s">
        <v>8317</v>
      </c>
      <c r="R2656" t="s">
        <v>8353</v>
      </c>
      <c r="S2656" s="16">
        <f t="shared" si="174"/>
        <v>42055.600995370376</v>
      </c>
      <c r="T2656" s="16">
        <f t="shared" si="175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72"/>
        <v>21</v>
      </c>
      <c r="P2657">
        <f t="shared" si="173"/>
        <v>73.37</v>
      </c>
      <c r="Q2657" s="11" t="s">
        <v>8317</v>
      </c>
      <c r="R2657" t="s">
        <v>8353</v>
      </c>
      <c r="S2657" s="16">
        <f t="shared" si="174"/>
        <v>42381.866284722222</v>
      </c>
      <c r="T2657" s="16">
        <f t="shared" si="175"/>
        <v>42409.833333333328</v>
      </c>
    </row>
    <row r="2658" spans="1:20" ht="2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72"/>
        <v>11</v>
      </c>
      <c r="P2658">
        <f t="shared" si="173"/>
        <v>112.86</v>
      </c>
      <c r="Q2658" s="11" t="s">
        <v>8317</v>
      </c>
      <c r="R2658" t="s">
        <v>8353</v>
      </c>
      <c r="S2658" s="16">
        <f t="shared" si="174"/>
        <v>42767.688518518517</v>
      </c>
      <c r="T2658" s="16">
        <f t="shared" si="175"/>
        <v>42806.791666666672</v>
      </c>
    </row>
    <row r="2659" spans="1:20" ht="4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72"/>
        <v>19</v>
      </c>
      <c r="P2659">
        <f t="shared" si="173"/>
        <v>95.28</v>
      </c>
      <c r="Q2659" s="11" t="s">
        <v>8317</v>
      </c>
      <c r="R2659" t="s">
        <v>8353</v>
      </c>
      <c r="S2659" s="16">
        <f t="shared" si="174"/>
        <v>42551.928854166668</v>
      </c>
      <c r="T2659" s="16">
        <f t="shared" si="175"/>
        <v>42585.0625</v>
      </c>
    </row>
    <row r="2660" spans="1:20" ht="4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72"/>
        <v>0</v>
      </c>
      <c r="P2660">
        <f t="shared" si="173"/>
        <v>22.75</v>
      </c>
      <c r="Q2660" s="11" t="s">
        <v>8317</v>
      </c>
      <c r="R2660" t="s">
        <v>8353</v>
      </c>
      <c r="S2660" s="16">
        <f t="shared" si="174"/>
        <v>42551.884189814817</v>
      </c>
      <c r="T2660" s="16">
        <f t="shared" si="175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72"/>
        <v>3</v>
      </c>
      <c r="P2661">
        <f t="shared" si="173"/>
        <v>133.30000000000001</v>
      </c>
      <c r="Q2661" s="11" t="s">
        <v>8317</v>
      </c>
      <c r="R2661" t="s">
        <v>8353</v>
      </c>
      <c r="S2661" s="16">
        <f t="shared" si="174"/>
        <v>42082.069560185191</v>
      </c>
      <c r="T2661" s="16">
        <f t="shared" si="175"/>
        <v>42112.069560185191</v>
      </c>
    </row>
    <row r="2662" spans="1:20" ht="42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72"/>
        <v>0</v>
      </c>
      <c r="P2662">
        <f t="shared" si="173"/>
        <v>3.8</v>
      </c>
      <c r="Q2662" s="11" t="s">
        <v>8317</v>
      </c>
      <c r="R2662" t="s">
        <v>8353</v>
      </c>
      <c r="S2662" s="16">
        <f t="shared" si="174"/>
        <v>42272.713171296295</v>
      </c>
      <c r="T2662" s="16">
        <f t="shared" si="175"/>
        <v>42332.754837962959</v>
      </c>
    </row>
    <row r="2663" spans="1:20" ht="4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72"/>
        <v>103</v>
      </c>
      <c r="P2663">
        <f t="shared" si="173"/>
        <v>85.75</v>
      </c>
      <c r="Q2663" s="11" t="s">
        <v>8317</v>
      </c>
      <c r="R2663" t="s">
        <v>8354</v>
      </c>
      <c r="S2663" s="16">
        <f t="shared" si="174"/>
        <v>41542.958449074074</v>
      </c>
      <c r="T2663" s="16">
        <f t="shared" si="175"/>
        <v>41572.958449074074</v>
      </c>
    </row>
    <row r="2664" spans="1:20" ht="4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72"/>
        <v>107</v>
      </c>
      <c r="P2664">
        <f t="shared" si="173"/>
        <v>267</v>
      </c>
      <c r="Q2664" s="11" t="s">
        <v>8317</v>
      </c>
      <c r="R2664" t="s">
        <v>8354</v>
      </c>
      <c r="S2664" s="16">
        <f t="shared" si="174"/>
        <v>42207.746678240743</v>
      </c>
      <c r="T2664" s="16">
        <f t="shared" si="175"/>
        <v>42237.746678240743</v>
      </c>
    </row>
    <row r="2665" spans="1:20" ht="4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72"/>
        <v>105</v>
      </c>
      <c r="P2665">
        <f t="shared" si="173"/>
        <v>373.56</v>
      </c>
      <c r="Q2665" s="11" t="s">
        <v>8317</v>
      </c>
      <c r="R2665" t="s">
        <v>8354</v>
      </c>
      <c r="S2665" s="16">
        <f t="shared" si="174"/>
        <v>42222.622766203705</v>
      </c>
      <c r="T2665" s="16">
        <f t="shared" si="175"/>
        <v>42251.625</v>
      </c>
    </row>
    <row r="2666" spans="1:20" ht="4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72"/>
        <v>103</v>
      </c>
      <c r="P2666">
        <f t="shared" si="173"/>
        <v>174.04</v>
      </c>
      <c r="Q2666" s="11" t="s">
        <v>8317</v>
      </c>
      <c r="R2666" t="s">
        <v>8354</v>
      </c>
      <c r="S2666" s="16">
        <f t="shared" si="174"/>
        <v>42313.02542824074</v>
      </c>
      <c r="T2666" s="16">
        <f t="shared" si="175"/>
        <v>42347.290972222225</v>
      </c>
    </row>
    <row r="2667" spans="1:20" ht="4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72"/>
        <v>123</v>
      </c>
      <c r="P2667">
        <f t="shared" si="173"/>
        <v>93.7</v>
      </c>
      <c r="Q2667" s="11" t="s">
        <v>8317</v>
      </c>
      <c r="R2667" t="s">
        <v>8354</v>
      </c>
      <c r="S2667" s="16">
        <f t="shared" si="174"/>
        <v>42083.895532407405</v>
      </c>
      <c r="T2667" s="16">
        <f t="shared" si="175"/>
        <v>42128.895532407405</v>
      </c>
    </row>
    <row r="2668" spans="1:20" ht="4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72"/>
        <v>159</v>
      </c>
      <c r="P2668">
        <f t="shared" si="173"/>
        <v>77.33</v>
      </c>
      <c r="Q2668" s="11" t="s">
        <v>8317</v>
      </c>
      <c r="R2668" t="s">
        <v>8354</v>
      </c>
      <c r="S2668" s="16">
        <f t="shared" si="174"/>
        <v>42235.764340277776</v>
      </c>
      <c r="T2668" s="16">
        <f t="shared" si="175"/>
        <v>42272.875</v>
      </c>
    </row>
    <row r="2669" spans="1:20" ht="42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72"/>
        <v>111</v>
      </c>
      <c r="P2669">
        <f t="shared" si="173"/>
        <v>92.22</v>
      </c>
      <c r="Q2669" s="11" t="s">
        <v>8317</v>
      </c>
      <c r="R2669" t="s">
        <v>8354</v>
      </c>
      <c r="S2669" s="16">
        <f t="shared" si="174"/>
        <v>42380.926111111112</v>
      </c>
      <c r="T2669" s="16">
        <f t="shared" si="175"/>
        <v>42410.926111111112</v>
      </c>
    </row>
    <row r="2670" spans="1:20" ht="2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72"/>
        <v>171</v>
      </c>
      <c r="P2670">
        <f t="shared" si="173"/>
        <v>60.96</v>
      </c>
      <c r="Q2670" s="11" t="s">
        <v>8317</v>
      </c>
      <c r="R2670" t="s">
        <v>8354</v>
      </c>
      <c r="S2670" s="16">
        <f t="shared" si="174"/>
        <v>42275.588715277772</v>
      </c>
      <c r="T2670" s="16">
        <f t="shared" si="175"/>
        <v>42317.60555555555</v>
      </c>
    </row>
    <row r="2671" spans="1:20" ht="4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72"/>
        <v>125</v>
      </c>
      <c r="P2671">
        <f t="shared" si="173"/>
        <v>91</v>
      </c>
      <c r="Q2671" s="11" t="s">
        <v>8317</v>
      </c>
      <c r="R2671" t="s">
        <v>8354</v>
      </c>
      <c r="S2671" s="16">
        <f t="shared" si="174"/>
        <v>42319.035833333335</v>
      </c>
      <c r="T2671" s="16">
        <f t="shared" si="175"/>
        <v>42379.035833333335</v>
      </c>
    </row>
    <row r="2672" spans="1:20" ht="4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72"/>
        <v>6</v>
      </c>
      <c r="P2672">
        <f t="shared" si="173"/>
        <v>41.58</v>
      </c>
      <c r="Q2672" s="11" t="s">
        <v>8317</v>
      </c>
      <c r="R2672" t="s">
        <v>8354</v>
      </c>
      <c r="S2672" s="16">
        <f t="shared" si="174"/>
        <v>41821.020601851851</v>
      </c>
      <c r="T2672" s="16">
        <f t="shared" si="175"/>
        <v>41849.020601851851</v>
      </c>
    </row>
    <row r="2673" spans="1:20" ht="4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72"/>
        <v>11</v>
      </c>
      <c r="P2673">
        <f t="shared" si="173"/>
        <v>33.76</v>
      </c>
      <c r="Q2673" s="11" t="s">
        <v>8317</v>
      </c>
      <c r="R2673" t="s">
        <v>8354</v>
      </c>
      <c r="S2673" s="16">
        <f t="shared" si="174"/>
        <v>41962.749027777783</v>
      </c>
      <c r="T2673" s="16">
        <f t="shared" si="175"/>
        <v>41992.818055555559</v>
      </c>
    </row>
    <row r="2674" spans="1:20" ht="4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72"/>
        <v>33</v>
      </c>
      <c r="P2674">
        <f t="shared" si="173"/>
        <v>70.62</v>
      </c>
      <c r="Q2674" s="11" t="s">
        <v>8317</v>
      </c>
      <c r="R2674" t="s">
        <v>8354</v>
      </c>
      <c r="S2674" s="16">
        <f t="shared" si="174"/>
        <v>42344.884143518517</v>
      </c>
      <c r="T2674" s="16">
        <f t="shared" si="175"/>
        <v>42366.25</v>
      </c>
    </row>
    <row r="2675" spans="1:20" ht="4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72"/>
        <v>28</v>
      </c>
      <c r="P2675">
        <f t="shared" si="173"/>
        <v>167.15</v>
      </c>
      <c r="Q2675" s="11" t="s">
        <v>8317</v>
      </c>
      <c r="R2675" t="s">
        <v>8354</v>
      </c>
      <c r="S2675" s="16">
        <f t="shared" si="174"/>
        <v>41912.541655092595</v>
      </c>
      <c r="T2675" s="16">
        <f t="shared" si="175"/>
        <v>41941.947916666664</v>
      </c>
    </row>
    <row r="2676" spans="1:20" ht="5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72"/>
        <v>63</v>
      </c>
      <c r="P2676">
        <f t="shared" si="173"/>
        <v>128.62</v>
      </c>
      <c r="Q2676" s="11" t="s">
        <v>8317</v>
      </c>
      <c r="R2676" t="s">
        <v>8354</v>
      </c>
      <c r="S2676" s="16">
        <f t="shared" si="174"/>
        <v>42529.632754629631</v>
      </c>
      <c r="T2676" s="16">
        <f t="shared" si="175"/>
        <v>42556.207638888889</v>
      </c>
    </row>
    <row r="2677" spans="1:20" ht="42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72"/>
        <v>8</v>
      </c>
      <c r="P2677">
        <f t="shared" si="173"/>
        <v>65.41</v>
      </c>
      <c r="Q2677" s="11" t="s">
        <v>8317</v>
      </c>
      <c r="R2677" t="s">
        <v>8354</v>
      </c>
      <c r="S2677" s="16">
        <f t="shared" si="174"/>
        <v>41923.857511574075</v>
      </c>
      <c r="T2677" s="16">
        <f t="shared" si="175"/>
        <v>41953.899178240739</v>
      </c>
    </row>
    <row r="2678" spans="1:20" ht="4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72"/>
        <v>50</v>
      </c>
      <c r="P2678">
        <f t="shared" si="173"/>
        <v>117.56</v>
      </c>
      <c r="Q2678" s="11" t="s">
        <v>8317</v>
      </c>
      <c r="R2678" t="s">
        <v>8354</v>
      </c>
      <c r="S2678" s="16">
        <f t="shared" si="174"/>
        <v>42482.624699074076</v>
      </c>
      <c r="T2678" s="16">
        <f t="shared" si="175"/>
        <v>42512.624699074076</v>
      </c>
    </row>
    <row r="2679" spans="1:20" ht="4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72"/>
        <v>18</v>
      </c>
      <c r="P2679">
        <f t="shared" si="173"/>
        <v>126.48</v>
      </c>
      <c r="Q2679" s="11" t="s">
        <v>8317</v>
      </c>
      <c r="R2679" t="s">
        <v>8354</v>
      </c>
      <c r="S2679" s="16">
        <f t="shared" si="174"/>
        <v>41793.029432870368</v>
      </c>
      <c r="T2679" s="16">
        <f t="shared" si="175"/>
        <v>41823.029432870368</v>
      </c>
    </row>
    <row r="2680" spans="1:20" ht="4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72"/>
        <v>0</v>
      </c>
      <c r="P2680">
        <f t="shared" si="173"/>
        <v>550</v>
      </c>
      <c r="Q2680" s="11" t="s">
        <v>8317</v>
      </c>
      <c r="R2680" t="s">
        <v>8354</v>
      </c>
      <c r="S2680" s="16">
        <f t="shared" si="174"/>
        <v>42241.798206018517</v>
      </c>
      <c r="T2680" s="16">
        <f t="shared" si="175"/>
        <v>42271.798206018517</v>
      </c>
    </row>
    <row r="2681" spans="1:20" ht="42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72"/>
        <v>0</v>
      </c>
      <c r="P2681">
        <f t="shared" si="173"/>
        <v>44</v>
      </c>
      <c r="Q2681" s="11" t="s">
        <v>8317</v>
      </c>
      <c r="R2681" t="s">
        <v>8354</v>
      </c>
      <c r="S2681" s="16">
        <f t="shared" si="174"/>
        <v>42033.001087962963</v>
      </c>
      <c r="T2681" s="16">
        <f t="shared" si="175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72"/>
        <v>1</v>
      </c>
      <c r="P2682">
        <f t="shared" si="173"/>
        <v>69</v>
      </c>
      <c r="Q2682" s="11" t="s">
        <v>8317</v>
      </c>
      <c r="R2682" t="s">
        <v>8354</v>
      </c>
      <c r="S2682" s="16">
        <f t="shared" si="174"/>
        <v>42436.211701388893</v>
      </c>
      <c r="T2682" s="16">
        <f t="shared" si="175"/>
        <v>42466.170034722221</v>
      </c>
    </row>
    <row r="2683" spans="1:20" ht="4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72"/>
        <v>1</v>
      </c>
      <c r="P2683">
        <f t="shared" si="173"/>
        <v>27.5</v>
      </c>
      <c r="Q2683" s="11" t="s">
        <v>8334</v>
      </c>
      <c r="R2683" t="s">
        <v>8335</v>
      </c>
      <c r="S2683" s="16">
        <f t="shared" si="174"/>
        <v>41805.895254629628</v>
      </c>
      <c r="T2683" s="16">
        <f t="shared" si="175"/>
        <v>41830.895254629628</v>
      </c>
    </row>
    <row r="2684" spans="1:20" ht="4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72"/>
        <v>28</v>
      </c>
      <c r="P2684">
        <f t="shared" si="173"/>
        <v>84.9</v>
      </c>
      <c r="Q2684" s="11" t="s">
        <v>8334</v>
      </c>
      <c r="R2684" t="s">
        <v>8335</v>
      </c>
      <c r="S2684" s="16">
        <f t="shared" si="174"/>
        <v>41932.871990740743</v>
      </c>
      <c r="T2684" s="16">
        <f t="shared" si="175"/>
        <v>41965.249305555553</v>
      </c>
    </row>
    <row r="2685" spans="1:20" ht="4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72"/>
        <v>0</v>
      </c>
      <c r="P2685">
        <f t="shared" si="173"/>
        <v>12</v>
      </c>
      <c r="Q2685" s="11" t="s">
        <v>8334</v>
      </c>
      <c r="R2685" t="s">
        <v>8335</v>
      </c>
      <c r="S2685" s="16">
        <f t="shared" si="174"/>
        <v>42034.75509259259</v>
      </c>
      <c r="T2685" s="16">
        <f t="shared" si="175"/>
        <v>42064.75509259259</v>
      </c>
    </row>
    <row r="2686" spans="1:20" ht="4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72"/>
        <v>1</v>
      </c>
      <c r="P2686">
        <f t="shared" si="173"/>
        <v>200</v>
      </c>
      <c r="Q2686" s="11" t="s">
        <v>8334</v>
      </c>
      <c r="R2686" t="s">
        <v>8335</v>
      </c>
      <c r="S2686" s="16">
        <f t="shared" si="174"/>
        <v>41820.914641203701</v>
      </c>
      <c r="T2686" s="16">
        <f t="shared" si="175"/>
        <v>41860.914641203701</v>
      </c>
    </row>
    <row r="2687" spans="1:20" ht="4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72"/>
        <v>0</v>
      </c>
      <c r="P2687">
        <f t="shared" si="173"/>
        <v>10</v>
      </c>
      <c r="Q2687" s="11" t="s">
        <v>8334</v>
      </c>
      <c r="R2687" t="s">
        <v>8335</v>
      </c>
      <c r="S2687" s="16">
        <f t="shared" si="174"/>
        <v>42061.69594907407</v>
      </c>
      <c r="T2687" s="16">
        <f t="shared" si="175"/>
        <v>42121.654282407413</v>
      </c>
    </row>
    <row r="2688" spans="1:20" ht="4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72"/>
        <v>0</v>
      </c>
      <c r="P2688">
        <f t="shared" si="173"/>
        <v>0</v>
      </c>
      <c r="Q2688" s="11" t="s">
        <v>8334</v>
      </c>
      <c r="R2688" t="s">
        <v>8335</v>
      </c>
      <c r="S2688" s="16">
        <f t="shared" si="174"/>
        <v>41892.974803240737</v>
      </c>
      <c r="T2688" s="16">
        <f t="shared" si="175"/>
        <v>41912.974803240737</v>
      </c>
    </row>
    <row r="2689" spans="1:20" ht="4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72"/>
        <v>0</v>
      </c>
      <c r="P2689">
        <f t="shared" si="173"/>
        <v>0</v>
      </c>
      <c r="Q2689" s="11" t="s">
        <v>8334</v>
      </c>
      <c r="R2689" t="s">
        <v>8335</v>
      </c>
      <c r="S2689" s="16">
        <f t="shared" si="174"/>
        <v>42154.64025462963</v>
      </c>
      <c r="T2689" s="16">
        <f t="shared" si="175"/>
        <v>42184.64025462963</v>
      </c>
    </row>
    <row r="2690" spans="1:20" ht="2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72"/>
        <v>0</v>
      </c>
      <c r="P2690">
        <f t="shared" si="173"/>
        <v>5.29</v>
      </c>
      <c r="Q2690" s="11" t="s">
        <v>8334</v>
      </c>
      <c r="R2690" t="s">
        <v>8335</v>
      </c>
      <c r="S2690" s="16">
        <f t="shared" si="174"/>
        <v>42028.118865740747</v>
      </c>
      <c r="T2690" s="16">
        <f t="shared" si="175"/>
        <v>42059.125</v>
      </c>
    </row>
    <row r="2691" spans="1:20" ht="4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si="172"/>
        <v>0</v>
      </c>
      <c r="P2691">
        <f t="shared" si="173"/>
        <v>1</v>
      </c>
      <c r="Q2691" s="11" t="s">
        <v>8334</v>
      </c>
      <c r="R2691" t="s">
        <v>8335</v>
      </c>
      <c r="S2691" s="16">
        <f t="shared" si="174"/>
        <v>42551.961689814809</v>
      </c>
      <c r="T2691" s="16">
        <f t="shared" si="175"/>
        <v>42581.961689814809</v>
      </c>
    </row>
    <row r="2692" spans="1:20" ht="42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72"/>
        <v>11</v>
      </c>
      <c r="P2692">
        <f t="shared" si="173"/>
        <v>72.760000000000005</v>
      </c>
      <c r="Q2692" s="11" t="s">
        <v>8334</v>
      </c>
      <c r="R2692" t="s">
        <v>8335</v>
      </c>
      <c r="S2692" s="16">
        <f t="shared" si="174"/>
        <v>42113.105046296296</v>
      </c>
      <c r="T2692" s="16">
        <f t="shared" si="175"/>
        <v>42158.105046296296</v>
      </c>
    </row>
    <row r="2693" spans="1:20" ht="2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72"/>
        <v>0</v>
      </c>
      <c r="P2693">
        <f t="shared" si="173"/>
        <v>17.5</v>
      </c>
      <c r="Q2693" s="11" t="s">
        <v>8334</v>
      </c>
      <c r="R2693" t="s">
        <v>8335</v>
      </c>
      <c r="S2693" s="16">
        <f t="shared" si="174"/>
        <v>42089.724039351851</v>
      </c>
      <c r="T2693" s="16">
        <f t="shared" si="175"/>
        <v>42134.724039351851</v>
      </c>
    </row>
    <row r="2694" spans="1:20" ht="4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72"/>
        <v>1</v>
      </c>
      <c r="P2694">
        <f t="shared" si="173"/>
        <v>25</v>
      </c>
      <c r="Q2694" s="11" t="s">
        <v>8334</v>
      </c>
      <c r="R2694" t="s">
        <v>8335</v>
      </c>
      <c r="S2694" s="16">
        <f t="shared" si="174"/>
        <v>42058.334027777775</v>
      </c>
      <c r="T2694" s="16">
        <f t="shared" si="175"/>
        <v>42088.292361111111</v>
      </c>
    </row>
    <row r="2695" spans="1:20" ht="4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72"/>
        <v>1</v>
      </c>
      <c r="P2695">
        <f t="shared" si="173"/>
        <v>13.33</v>
      </c>
      <c r="Q2695" s="11" t="s">
        <v>8334</v>
      </c>
      <c r="R2695" t="s">
        <v>8335</v>
      </c>
      <c r="S2695" s="16">
        <f t="shared" si="174"/>
        <v>41834.138495370367</v>
      </c>
      <c r="T2695" s="16">
        <f t="shared" si="175"/>
        <v>41864.138495370367</v>
      </c>
    </row>
    <row r="2696" spans="1:20" ht="42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72"/>
        <v>0</v>
      </c>
      <c r="P2696">
        <f t="shared" si="173"/>
        <v>1</v>
      </c>
      <c r="Q2696" s="11" t="s">
        <v>8334</v>
      </c>
      <c r="R2696" t="s">
        <v>8335</v>
      </c>
      <c r="S2696" s="16">
        <f t="shared" si="174"/>
        <v>41878.140497685185</v>
      </c>
      <c r="T2696" s="16">
        <f t="shared" si="175"/>
        <v>41908.140497685185</v>
      </c>
    </row>
    <row r="2697" spans="1:20" ht="28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72"/>
        <v>0</v>
      </c>
      <c r="P2697">
        <f t="shared" si="173"/>
        <v>23.67</v>
      </c>
      <c r="Q2697" s="11" t="s">
        <v>8334</v>
      </c>
      <c r="R2697" t="s">
        <v>8335</v>
      </c>
      <c r="S2697" s="16">
        <f t="shared" si="174"/>
        <v>42048.181921296295</v>
      </c>
      <c r="T2697" s="16">
        <f t="shared" si="175"/>
        <v>42108.14025462963</v>
      </c>
    </row>
    <row r="2698" spans="1:20" ht="42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72"/>
        <v>6</v>
      </c>
      <c r="P2698">
        <f t="shared" si="173"/>
        <v>89.21</v>
      </c>
      <c r="Q2698" s="11" t="s">
        <v>8334</v>
      </c>
      <c r="R2698" t="s">
        <v>8335</v>
      </c>
      <c r="S2698" s="16">
        <f t="shared" si="174"/>
        <v>41964.844444444447</v>
      </c>
      <c r="T2698" s="16">
        <f t="shared" si="175"/>
        <v>41998.844444444447</v>
      </c>
    </row>
    <row r="2699" spans="1:20" ht="4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72"/>
        <v>26</v>
      </c>
      <c r="P2699">
        <f t="shared" si="173"/>
        <v>116.56</v>
      </c>
      <c r="Q2699" s="11" t="s">
        <v>8334</v>
      </c>
      <c r="R2699" t="s">
        <v>8335</v>
      </c>
      <c r="S2699" s="16">
        <f t="shared" si="174"/>
        <v>42187.940081018518</v>
      </c>
      <c r="T2699" s="16">
        <f t="shared" si="175"/>
        <v>42218.916666666672</v>
      </c>
    </row>
    <row r="2700" spans="1:20" ht="4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72"/>
        <v>0</v>
      </c>
      <c r="P2700">
        <f t="shared" si="173"/>
        <v>13.01</v>
      </c>
      <c r="Q2700" s="11" t="s">
        <v>8334</v>
      </c>
      <c r="R2700" t="s">
        <v>8335</v>
      </c>
      <c r="S2700" s="16">
        <f t="shared" si="174"/>
        <v>41787.898240740738</v>
      </c>
      <c r="T2700" s="16">
        <f t="shared" si="175"/>
        <v>41817.898240740738</v>
      </c>
    </row>
    <row r="2701" spans="1:20" ht="4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72"/>
        <v>0</v>
      </c>
      <c r="P2701">
        <f t="shared" si="173"/>
        <v>0</v>
      </c>
      <c r="Q2701" s="11" t="s">
        <v>8334</v>
      </c>
      <c r="R2701" t="s">
        <v>8335</v>
      </c>
      <c r="S2701" s="16">
        <f t="shared" si="174"/>
        <v>41829.896562499998</v>
      </c>
      <c r="T2701" s="16">
        <f t="shared" si="175"/>
        <v>41859.896562499998</v>
      </c>
    </row>
    <row r="2702" spans="1:20" ht="4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72"/>
        <v>1</v>
      </c>
      <c r="P2702">
        <f t="shared" si="173"/>
        <v>17.5</v>
      </c>
      <c r="Q2702" s="11" t="s">
        <v>8334</v>
      </c>
      <c r="R2702" t="s">
        <v>8335</v>
      </c>
      <c r="S2702" s="16">
        <f t="shared" si="174"/>
        <v>41870.87467592593</v>
      </c>
      <c r="T2702" s="16">
        <f t="shared" si="175"/>
        <v>41900.87467592593</v>
      </c>
    </row>
    <row r="2703" spans="1:20" ht="4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ref="O2703:O2766" si="176">ROUND(E2703/D2703*100,0)</f>
        <v>46</v>
      </c>
      <c r="P2703">
        <f t="shared" ref="P2703:P2766" si="177">IFERROR(ROUND(E2703/L2703,2),0)</f>
        <v>34.130000000000003</v>
      </c>
      <c r="Q2703" s="11" t="s">
        <v>8315</v>
      </c>
      <c r="R2703" t="s">
        <v>8355</v>
      </c>
      <c r="S2703" s="16">
        <f t="shared" ref="S2703:S2766" si="178">(((J2703/60)/60/24)+DATE(1970,1,1))</f>
        <v>42801.774699074071</v>
      </c>
      <c r="T2703" s="16">
        <f t="shared" ref="T2703:T2766" si="179">(((I2703/60)/60)/24)+DATE(1970,1,1)</f>
        <v>42832.733032407406</v>
      </c>
    </row>
    <row r="2704" spans="1:20" ht="4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76"/>
        <v>34</v>
      </c>
      <c r="P2704">
        <f t="shared" si="177"/>
        <v>132.35</v>
      </c>
      <c r="Q2704" s="11" t="s">
        <v>8315</v>
      </c>
      <c r="R2704" t="s">
        <v>8355</v>
      </c>
      <c r="S2704" s="16">
        <f t="shared" si="178"/>
        <v>42800.801817129628</v>
      </c>
      <c r="T2704" s="16">
        <f t="shared" si="179"/>
        <v>42830.760150462964</v>
      </c>
    </row>
    <row r="2705" spans="1:20" ht="2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76"/>
        <v>104</v>
      </c>
      <c r="P2705">
        <f t="shared" si="177"/>
        <v>922.22</v>
      </c>
      <c r="Q2705" s="11" t="s">
        <v>8315</v>
      </c>
      <c r="R2705" t="s">
        <v>8355</v>
      </c>
      <c r="S2705" s="16">
        <f t="shared" si="178"/>
        <v>42756.690162037034</v>
      </c>
      <c r="T2705" s="16">
        <f t="shared" si="179"/>
        <v>42816.648495370369</v>
      </c>
    </row>
    <row r="2706" spans="1:20" ht="4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76"/>
        <v>6</v>
      </c>
      <c r="P2706">
        <f t="shared" si="177"/>
        <v>163.57</v>
      </c>
      <c r="Q2706" s="11" t="s">
        <v>8315</v>
      </c>
      <c r="R2706" t="s">
        <v>8355</v>
      </c>
      <c r="S2706" s="16">
        <f t="shared" si="178"/>
        <v>42787.862430555557</v>
      </c>
      <c r="T2706" s="16">
        <f t="shared" si="179"/>
        <v>42830.820763888885</v>
      </c>
    </row>
    <row r="2707" spans="1:20" ht="2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76"/>
        <v>11</v>
      </c>
      <c r="P2707">
        <f t="shared" si="177"/>
        <v>217.38</v>
      </c>
      <c r="Q2707" s="11" t="s">
        <v>8315</v>
      </c>
      <c r="R2707" t="s">
        <v>8355</v>
      </c>
      <c r="S2707" s="16">
        <f t="shared" si="178"/>
        <v>42773.916180555556</v>
      </c>
      <c r="T2707" s="16">
        <f t="shared" si="179"/>
        <v>42818.874513888892</v>
      </c>
    </row>
    <row r="2708" spans="1:20" ht="4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76"/>
        <v>112</v>
      </c>
      <c r="P2708">
        <f t="shared" si="177"/>
        <v>149.44</v>
      </c>
      <c r="Q2708" s="11" t="s">
        <v>8315</v>
      </c>
      <c r="R2708" t="s">
        <v>8355</v>
      </c>
      <c r="S2708" s="16">
        <f t="shared" si="178"/>
        <v>41899.294942129629</v>
      </c>
      <c r="T2708" s="16">
        <f t="shared" si="179"/>
        <v>41928.290972222225</v>
      </c>
    </row>
    <row r="2709" spans="1:20" ht="4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76"/>
        <v>351</v>
      </c>
      <c r="P2709">
        <f t="shared" si="177"/>
        <v>71.239999999999995</v>
      </c>
      <c r="Q2709" s="11" t="s">
        <v>8315</v>
      </c>
      <c r="R2709" t="s">
        <v>8355</v>
      </c>
      <c r="S2709" s="16">
        <f t="shared" si="178"/>
        <v>41391.782905092594</v>
      </c>
      <c r="T2709" s="16">
        <f t="shared" si="179"/>
        <v>41421.290972222225</v>
      </c>
    </row>
    <row r="2710" spans="1:20" ht="4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76"/>
        <v>233</v>
      </c>
      <c r="P2710">
        <f t="shared" si="177"/>
        <v>44.46</v>
      </c>
      <c r="Q2710" s="11" t="s">
        <v>8315</v>
      </c>
      <c r="R2710" t="s">
        <v>8355</v>
      </c>
      <c r="S2710" s="16">
        <f t="shared" si="178"/>
        <v>42512.698217592595</v>
      </c>
      <c r="T2710" s="16">
        <f t="shared" si="179"/>
        <v>42572.698217592595</v>
      </c>
    </row>
    <row r="2711" spans="1:20" ht="4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76"/>
        <v>102</v>
      </c>
      <c r="P2711">
        <f t="shared" si="177"/>
        <v>164.94</v>
      </c>
      <c r="Q2711" s="11" t="s">
        <v>8315</v>
      </c>
      <c r="R2711" t="s">
        <v>8355</v>
      </c>
      <c r="S2711" s="16">
        <f t="shared" si="178"/>
        <v>42612.149780092594</v>
      </c>
      <c r="T2711" s="16">
        <f t="shared" si="179"/>
        <v>42647.165972222225</v>
      </c>
    </row>
    <row r="2712" spans="1:20" ht="2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76"/>
        <v>154</v>
      </c>
      <c r="P2712">
        <f t="shared" si="177"/>
        <v>84.87</v>
      </c>
      <c r="Q2712" s="11" t="s">
        <v>8315</v>
      </c>
      <c r="R2712" t="s">
        <v>8355</v>
      </c>
      <c r="S2712" s="16">
        <f t="shared" si="178"/>
        <v>41828.229490740741</v>
      </c>
      <c r="T2712" s="16">
        <f t="shared" si="179"/>
        <v>41860.083333333336</v>
      </c>
    </row>
    <row r="2713" spans="1:20" ht="4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76"/>
        <v>101</v>
      </c>
      <c r="P2713">
        <f t="shared" si="177"/>
        <v>53.95</v>
      </c>
      <c r="Q2713" s="11" t="s">
        <v>8315</v>
      </c>
      <c r="R2713" t="s">
        <v>8355</v>
      </c>
      <c r="S2713" s="16">
        <f t="shared" si="178"/>
        <v>41780.745254629634</v>
      </c>
      <c r="T2713" s="16">
        <f t="shared" si="179"/>
        <v>41810.917361111111</v>
      </c>
    </row>
    <row r="2714" spans="1:20" ht="4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76"/>
        <v>131</v>
      </c>
      <c r="P2714">
        <f t="shared" si="177"/>
        <v>50.53</v>
      </c>
      <c r="Q2714" s="11" t="s">
        <v>8315</v>
      </c>
      <c r="R2714" t="s">
        <v>8355</v>
      </c>
      <c r="S2714" s="16">
        <f t="shared" si="178"/>
        <v>41432.062037037038</v>
      </c>
      <c r="T2714" s="16">
        <f t="shared" si="179"/>
        <v>41468.75</v>
      </c>
    </row>
    <row r="2715" spans="1:20" ht="4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76"/>
        <v>102</v>
      </c>
      <c r="P2715">
        <f t="shared" si="177"/>
        <v>108</v>
      </c>
      <c r="Q2715" s="11" t="s">
        <v>8315</v>
      </c>
      <c r="R2715" t="s">
        <v>8355</v>
      </c>
      <c r="S2715" s="16">
        <f t="shared" si="178"/>
        <v>42322.653749999998</v>
      </c>
      <c r="T2715" s="16">
        <f t="shared" si="179"/>
        <v>42362.653749999998</v>
      </c>
    </row>
    <row r="2716" spans="1:20" ht="2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76"/>
        <v>116</v>
      </c>
      <c r="P2716">
        <f t="shared" si="177"/>
        <v>95.37</v>
      </c>
      <c r="Q2716" s="11" t="s">
        <v>8315</v>
      </c>
      <c r="R2716" t="s">
        <v>8355</v>
      </c>
      <c r="S2716" s="16">
        <f t="shared" si="178"/>
        <v>42629.655046296291</v>
      </c>
      <c r="T2716" s="16">
        <f t="shared" si="179"/>
        <v>42657.958333333328</v>
      </c>
    </row>
    <row r="2717" spans="1:20" ht="4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76"/>
        <v>265</v>
      </c>
      <c r="P2717">
        <f t="shared" si="177"/>
        <v>57.63</v>
      </c>
      <c r="Q2717" s="11" t="s">
        <v>8315</v>
      </c>
      <c r="R2717" t="s">
        <v>8355</v>
      </c>
      <c r="S2717" s="16">
        <f t="shared" si="178"/>
        <v>42387.398472222223</v>
      </c>
      <c r="T2717" s="16">
        <f t="shared" si="179"/>
        <v>42421.398472222223</v>
      </c>
    </row>
    <row r="2718" spans="1:20" ht="56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76"/>
        <v>120</v>
      </c>
      <c r="P2718">
        <f t="shared" si="177"/>
        <v>64.16</v>
      </c>
      <c r="Q2718" s="11" t="s">
        <v>8315</v>
      </c>
      <c r="R2718" t="s">
        <v>8355</v>
      </c>
      <c r="S2718" s="16">
        <f t="shared" si="178"/>
        <v>42255.333252314813</v>
      </c>
      <c r="T2718" s="16">
        <f t="shared" si="179"/>
        <v>42285.333252314813</v>
      </c>
    </row>
    <row r="2719" spans="1:20" ht="4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76"/>
        <v>120</v>
      </c>
      <c r="P2719">
        <f t="shared" si="177"/>
        <v>92.39</v>
      </c>
      <c r="Q2719" s="11" t="s">
        <v>8315</v>
      </c>
      <c r="R2719" t="s">
        <v>8355</v>
      </c>
      <c r="S2719" s="16">
        <f t="shared" si="178"/>
        <v>41934.914918981485</v>
      </c>
      <c r="T2719" s="16">
        <f t="shared" si="179"/>
        <v>41979.956585648149</v>
      </c>
    </row>
    <row r="2720" spans="1:20" ht="4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76"/>
        <v>104</v>
      </c>
      <c r="P2720">
        <f t="shared" si="177"/>
        <v>125.98</v>
      </c>
      <c r="Q2720" s="11" t="s">
        <v>8315</v>
      </c>
      <c r="R2720" t="s">
        <v>8355</v>
      </c>
      <c r="S2720" s="16">
        <f t="shared" si="178"/>
        <v>42465.596585648149</v>
      </c>
      <c r="T2720" s="16">
        <f t="shared" si="179"/>
        <v>42493.958333333328</v>
      </c>
    </row>
    <row r="2721" spans="1:20" ht="4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76"/>
        <v>109</v>
      </c>
      <c r="P2721">
        <f t="shared" si="177"/>
        <v>94.64</v>
      </c>
      <c r="Q2721" s="11" t="s">
        <v>8315</v>
      </c>
      <c r="R2721" t="s">
        <v>8355</v>
      </c>
      <c r="S2721" s="16">
        <f t="shared" si="178"/>
        <v>42418.031180555554</v>
      </c>
      <c r="T2721" s="16">
        <f t="shared" si="179"/>
        <v>42477.989513888882</v>
      </c>
    </row>
    <row r="2722" spans="1:20" ht="4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76"/>
        <v>118</v>
      </c>
      <c r="P2722">
        <f t="shared" si="177"/>
        <v>170.7</v>
      </c>
      <c r="Q2722" s="11" t="s">
        <v>8315</v>
      </c>
      <c r="R2722" t="s">
        <v>8355</v>
      </c>
      <c r="S2722" s="16">
        <f t="shared" si="178"/>
        <v>42655.465891203698</v>
      </c>
      <c r="T2722" s="16">
        <f t="shared" si="179"/>
        <v>42685.507557870369</v>
      </c>
    </row>
    <row r="2723" spans="1:20" ht="4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76"/>
        <v>1462</v>
      </c>
      <c r="P2723">
        <f t="shared" si="177"/>
        <v>40.76</v>
      </c>
      <c r="Q2723" s="11" t="s">
        <v>8317</v>
      </c>
      <c r="R2723" t="s">
        <v>8347</v>
      </c>
      <c r="S2723" s="16">
        <f t="shared" si="178"/>
        <v>41493.543958333335</v>
      </c>
      <c r="T2723" s="16">
        <f t="shared" si="179"/>
        <v>41523.791666666664</v>
      </c>
    </row>
    <row r="2724" spans="1:20" ht="4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76"/>
        <v>253</v>
      </c>
      <c r="P2724">
        <f t="shared" si="177"/>
        <v>68.25</v>
      </c>
      <c r="Q2724" s="11" t="s">
        <v>8317</v>
      </c>
      <c r="R2724" t="s">
        <v>8347</v>
      </c>
      <c r="S2724" s="16">
        <f t="shared" si="178"/>
        <v>42704.857094907406</v>
      </c>
      <c r="T2724" s="16">
        <f t="shared" si="179"/>
        <v>42764.857094907406</v>
      </c>
    </row>
    <row r="2725" spans="1:20" ht="4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76"/>
        <v>140</v>
      </c>
      <c r="P2725">
        <f t="shared" si="177"/>
        <v>95.49</v>
      </c>
      <c r="Q2725" s="11" t="s">
        <v>8317</v>
      </c>
      <c r="R2725" t="s">
        <v>8347</v>
      </c>
      <c r="S2725" s="16">
        <f t="shared" si="178"/>
        <v>41944.83898148148</v>
      </c>
      <c r="T2725" s="16">
        <f t="shared" si="179"/>
        <v>42004.880648148144</v>
      </c>
    </row>
    <row r="2726" spans="1:20" ht="4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76"/>
        <v>297</v>
      </c>
      <c r="P2726">
        <f t="shared" si="177"/>
        <v>7.19</v>
      </c>
      <c r="Q2726" s="11" t="s">
        <v>8317</v>
      </c>
      <c r="R2726" t="s">
        <v>8347</v>
      </c>
      <c r="S2726" s="16">
        <f t="shared" si="178"/>
        <v>42199.32707175926</v>
      </c>
      <c r="T2726" s="16">
        <f t="shared" si="179"/>
        <v>42231.32707175926</v>
      </c>
    </row>
    <row r="2727" spans="1:20" ht="28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76"/>
        <v>145</v>
      </c>
      <c r="P2727">
        <f t="shared" si="177"/>
        <v>511.65</v>
      </c>
      <c r="Q2727" s="11" t="s">
        <v>8317</v>
      </c>
      <c r="R2727" t="s">
        <v>8347</v>
      </c>
      <c r="S2727" s="16">
        <f t="shared" si="178"/>
        <v>42745.744618055556</v>
      </c>
      <c r="T2727" s="16">
        <f t="shared" si="179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76"/>
        <v>106</v>
      </c>
      <c r="P2728">
        <f t="shared" si="177"/>
        <v>261.75</v>
      </c>
      <c r="Q2728" s="11" t="s">
        <v>8317</v>
      </c>
      <c r="R2728" t="s">
        <v>8347</v>
      </c>
      <c r="S2728" s="16">
        <f t="shared" si="178"/>
        <v>42452.579988425925</v>
      </c>
      <c r="T2728" s="16">
        <f t="shared" si="179"/>
        <v>42482.579988425925</v>
      </c>
    </row>
    <row r="2729" spans="1:20" ht="4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76"/>
        <v>493</v>
      </c>
      <c r="P2729">
        <f t="shared" si="177"/>
        <v>69.760000000000005</v>
      </c>
      <c r="Q2729" s="11" t="s">
        <v>8317</v>
      </c>
      <c r="R2729" t="s">
        <v>8347</v>
      </c>
      <c r="S2729" s="16">
        <f t="shared" si="178"/>
        <v>42198.676655092597</v>
      </c>
      <c r="T2729" s="16">
        <f t="shared" si="179"/>
        <v>42223.676655092597</v>
      </c>
    </row>
    <row r="2730" spans="1:20" ht="2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76"/>
        <v>202</v>
      </c>
      <c r="P2730">
        <f t="shared" si="177"/>
        <v>77.23</v>
      </c>
      <c r="Q2730" s="11" t="s">
        <v>8317</v>
      </c>
      <c r="R2730" t="s">
        <v>8347</v>
      </c>
      <c r="S2730" s="16">
        <f t="shared" si="178"/>
        <v>42333.59993055556</v>
      </c>
      <c r="T2730" s="16">
        <f t="shared" si="179"/>
        <v>42368.59993055556</v>
      </c>
    </row>
    <row r="2731" spans="1:20" ht="2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76"/>
        <v>104</v>
      </c>
      <c r="P2731">
        <f t="shared" si="177"/>
        <v>340.57</v>
      </c>
      <c r="Q2731" s="11" t="s">
        <v>8317</v>
      </c>
      <c r="R2731" t="s">
        <v>8347</v>
      </c>
      <c r="S2731" s="16">
        <f t="shared" si="178"/>
        <v>42095.240706018521</v>
      </c>
      <c r="T2731" s="16">
        <f t="shared" si="179"/>
        <v>42125.240706018521</v>
      </c>
    </row>
    <row r="2732" spans="1:20" ht="28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76"/>
        <v>170</v>
      </c>
      <c r="P2732">
        <f t="shared" si="177"/>
        <v>67.42</v>
      </c>
      <c r="Q2732" s="11" t="s">
        <v>8317</v>
      </c>
      <c r="R2732" t="s">
        <v>8347</v>
      </c>
      <c r="S2732" s="16">
        <f t="shared" si="178"/>
        <v>41351.541377314818</v>
      </c>
      <c r="T2732" s="16">
        <f t="shared" si="179"/>
        <v>41386.541377314818</v>
      </c>
    </row>
    <row r="2733" spans="1:20" ht="42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76"/>
        <v>104</v>
      </c>
      <c r="P2733">
        <f t="shared" si="177"/>
        <v>845.7</v>
      </c>
      <c r="Q2733" s="11" t="s">
        <v>8317</v>
      </c>
      <c r="R2733" t="s">
        <v>8347</v>
      </c>
      <c r="S2733" s="16">
        <f t="shared" si="178"/>
        <v>41872.525717592594</v>
      </c>
      <c r="T2733" s="16">
        <f t="shared" si="179"/>
        <v>41930.166666666664</v>
      </c>
    </row>
    <row r="2734" spans="1:20" ht="4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76"/>
        <v>118</v>
      </c>
      <c r="P2734">
        <f t="shared" si="177"/>
        <v>97.19</v>
      </c>
      <c r="Q2734" s="11" t="s">
        <v>8317</v>
      </c>
      <c r="R2734" t="s">
        <v>8347</v>
      </c>
      <c r="S2734" s="16">
        <f t="shared" si="178"/>
        <v>41389.808194444442</v>
      </c>
      <c r="T2734" s="16">
        <f t="shared" si="179"/>
        <v>41422</v>
      </c>
    </row>
    <row r="2735" spans="1:20" ht="4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76"/>
        <v>108</v>
      </c>
      <c r="P2735">
        <f t="shared" si="177"/>
        <v>451.84</v>
      </c>
      <c r="Q2735" s="11" t="s">
        <v>8317</v>
      </c>
      <c r="R2735" t="s">
        <v>8347</v>
      </c>
      <c r="S2735" s="16">
        <f t="shared" si="178"/>
        <v>42044.272847222222</v>
      </c>
      <c r="T2735" s="16">
        <f t="shared" si="179"/>
        <v>42104.231180555551</v>
      </c>
    </row>
    <row r="2736" spans="1:20" ht="4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76"/>
        <v>2260300</v>
      </c>
      <c r="P2736">
        <f t="shared" si="177"/>
        <v>138.66999999999999</v>
      </c>
      <c r="Q2736" s="11" t="s">
        <v>8317</v>
      </c>
      <c r="R2736" t="s">
        <v>8347</v>
      </c>
      <c r="S2736" s="16">
        <f t="shared" si="178"/>
        <v>42626.668888888889</v>
      </c>
      <c r="T2736" s="16">
        <f t="shared" si="179"/>
        <v>42656.915972222225</v>
      </c>
    </row>
    <row r="2737" spans="1:20" ht="4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76"/>
        <v>978</v>
      </c>
      <c r="P2737">
        <f t="shared" si="177"/>
        <v>21.64</v>
      </c>
      <c r="Q2737" s="11" t="s">
        <v>8317</v>
      </c>
      <c r="R2737" t="s">
        <v>8347</v>
      </c>
      <c r="S2737" s="16">
        <f t="shared" si="178"/>
        <v>41316.120949074073</v>
      </c>
      <c r="T2737" s="16">
        <f t="shared" si="179"/>
        <v>41346.833333333336</v>
      </c>
    </row>
    <row r="2738" spans="1:20" ht="5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76"/>
        <v>123</v>
      </c>
      <c r="P2738">
        <f t="shared" si="177"/>
        <v>169.52</v>
      </c>
      <c r="Q2738" s="11" t="s">
        <v>8317</v>
      </c>
      <c r="R2738" t="s">
        <v>8347</v>
      </c>
      <c r="S2738" s="16">
        <f t="shared" si="178"/>
        <v>41722.666354166664</v>
      </c>
      <c r="T2738" s="16">
        <f t="shared" si="179"/>
        <v>41752.666354166664</v>
      </c>
    </row>
    <row r="2739" spans="1:20" ht="4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76"/>
        <v>246</v>
      </c>
      <c r="P2739">
        <f t="shared" si="177"/>
        <v>161.88</v>
      </c>
      <c r="Q2739" s="11" t="s">
        <v>8317</v>
      </c>
      <c r="R2739" t="s">
        <v>8347</v>
      </c>
      <c r="S2739" s="16">
        <f t="shared" si="178"/>
        <v>41611.917673611111</v>
      </c>
      <c r="T2739" s="16">
        <f t="shared" si="179"/>
        <v>41654.791666666664</v>
      </c>
    </row>
    <row r="2740" spans="1:20" ht="4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76"/>
        <v>148</v>
      </c>
      <c r="P2740">
        <f t="shared" si="177"/>
        <v>493.13</v>
      </c>
      <c r="Q2740" s="11" t="s">
        <v>8317</v>
      </c>
      <c r="R2740" t="s">
        <v>8347</v>
      </c>
      <c r="S2740" s="16">
        <f t="shared" si="178"/>
        <v>42620.143564814818</v>
      </c>
      <c r="T2740" s="16">
        <f t="shared" si="179"/>
        <v>42680.143564814818</v>
      </c>
    </row>
    <row r="2741" spans="1:20" ht="4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76"/>
        <v>384</v>
      </c>
      <c r="P2741">
        <f t="shared" si="177"/>
        <v>22.12</v>
      </c>
      <c r="Q2741" s="11" t="s">
        <v>8317</v>
      </c>
      <c r="R2741" t="s">
        <v>8347</v>
      </c>
      <c r="S2741" s="16">
        <f t="shared" si="178"/>
        <v>41719.887928240743</v>
      </c>
      <c r="T2741" s="16">
        <f t="shared" si="179"/>
        <v>41764.887928240743</v>
      </c>
    </row>
    <row r="2742" spans="1:20" ht="28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76"/>
        <v>103</v>
      </c>
      <c r="P2742">
        <f t="shared" si="177"/>
        <v>18.239999999999998</v>
      </c>
      <c r="Q2742" s="11" t="s">
        <v>8317</v>
      </c>
      <c r="R2742" t="s">
        <v>8347</v>
      </c>
      <c r="S2742" s="16">
        <f t="shared" si="178"/>
        <v>42045.031851851847</v>
      </c>
      <c r="T2742" s="16">
        <f t="shared" si="179"/>
        <v>42074.99018518519</v>
      </c>
    </row>
    <row r="2743" spans="1:20" ht="2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76"/>
        <v>0</v>
      </c>
      <c r="P2743">
        <f t="shared" si="177"/>
        <v>8.75</v>
      </c>
      <c r="Q2743" s="11" t="s">
        <v>8320</v>
      </c>
      <c r="R2743" t="s">
        <v>8356</v>
      </c>
      <c r="S2743" s="16">
        <f t="shared" si="178"/>
        <v>41911.657430555555</v>
      </c>
      <c r="T2743" s="16">
        <f t="shared" si="179"/>
        <v>41932.088194444441</v>
      </c>
    </row>
    <row r="2744" spans="1:20" ht="4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76"/>
        <v>29</v>
      </c>
      <c r="P2744">
        <f t="shared" si="177"/>
        <v>40.61</v>
      </c>
      <c r="Q2744" s="11" t="s">
        <v>8320</v>
      </c>
      <c r="R2744" t="s">
        <v>8356</v>
      </c>
      <c r="S2744" s="16">
        <f t="shared" si="178"/>
        <v>41030.719756944447</v>
      </c>
      <c r="T2744" s="16">
        <f t="shared" si="179"/>
        <v>41044.719756944447</v>
      </c>
    </row>
    <row r="2745" spans="1:20" ht="5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76"/>
        <v>0</v>
      </c>
      <c r="P2745">
        <f t="shared" si="177"/>
        <v>0</v>
      </c>
      <c r="Q2745" s="11" t="s">
        <v>8320</v>
      </c>
      <c r="R2745" t="s">
        <v>8356</v>
      </c>
      <c r="S2745" s="16">
        <f t="shared" si="178"/>
        <v>42632.328784722224</v>
      </c>
      <c r="T2745" s="16">
        <f t="shared" si="179"/>
        <v>42662.328784722224</v>
      </c>
    </row>
    <row r="2746" spans="1:20" ht="4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76"/>
        <v>5</v>
      </c>
      <c r="P2746">
        <f t="shared" si="177"/>
        <v>37.950000000000003</v>
      </c>
      <c r="Q2746" s="11" t="s">
        <v>8320</v>
      </c>
      <c r="R2746" t="s">
        <v>8356</v>
      </c>
      <c r="S2746" s="16">
        <f t="shared" si="178"/>
        <v>40938.062476851854</v>
      </c>
      <c r="T2746" s="16">
        <f t="shared" si="179"/>
        <v>40968.062476851854</v>
      </c>
    </row>
    <row r="2747" spans="1:20" ht="4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76"/>
        <v>22</v>
      </c>
      <c r="P2747">
        <f t="shared" si="177"/>
        <v>35.729999999999997</v>
      </c>
      <c r="Q2747" s="11" t="s">
        <v>8320</v>
      </c>
      <c r="R2747" t="s">
        <v>8356</v>
      </c>
      <c r="S2747" s="16">
        <f t="shared" si="178"/>
        <v>41044.988055555557</v>
      </c>
      <c r="T2747" s="16">
        <f t="shared" si="179"/>
        <v>41104.988055555557</v>
      </c>
    </row>
    <row r="2748" spans="1:20" ht="4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76"/>
        <v>27</v>
      </c>
      <c r="P2748">
        <f t="shared" si="177"/>
        <v>42.16</v>
      </c>
      <c r="Q2748" s="11" t="s">
        <v>8320</v>
      </c>
      <c r="R2748" t="s">
        <v>8356</v>
      </c>
      <c r="S2748" s="16">
        <f t="shared" si="178"/>
        <v>41850.781377314815</v>
      </c>
      <c r="T2748" s="16">
        <f t="shared" si="179"/>
        <v>41880.781377314815</v>
      </c>
    </row>
    <row r="2749" spans="1:20" ht="4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76"/>
        <v>28</v>
      </c>
      <c r="P2749">
        <f t="shared" si="177"/>
        <v>35</v>
      </c>
      <c r="Q2749" s="11" t="s">
        <v>8320</v>
      </c>
      <c r="R2749" t="s">
        <v>8356</v>
      </c>
      <c r="S2749" s="16">
        <f t="shared" si="178"/>
        <v>41044.64811342593</v>
      </c>
      <c r="T2749" s="16">
        <f t="shared" si="179"/>
        <v>41076.131944444445</v>
      </c>
    </row>
    <row r="2750" spans="1:20" ht="4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76"/>
        <v>1</v>
      </c>
      <c r="P2750">
        <f t="shared" si="177"/>
        <v>13.25</v>
      </c>
      <c r="Q2750" s="11" t="s">
        <v>8320</v>
      </c>
      <c r="R2750" t="s">
        <v>8356</v>
      </c>
      <c r="S2750" s="16">
        <f t="shared" si="178"/>
        <v>42585.7106712963</v>
      </c>
      <c r="T2750" s="16">
        <f t="shared" si="179"/>
        <v>42615.7106712963</v>
      </c>
    </row>
    <row r="2751" spans="1:20" ht="2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76"/>
        <v>1</v>
      </c>
      <c r="P2751">
        <f t="shared" si="177"/>
        <v>55</v>
      </c>
      <c r="Q2751" s="11" t="s">
        <v>8320</v>
      </c>
      <c r="R2751" t="s">
        <v>8356</v>
      </c>
      <c r="S2751" s="16">
        <f t="shared" si="178"/>
        <v>42068.799039351856</v>
      </c>
      <c r="T2751" s="16">
        <f t="shared" si="179"/>
        <v>42098.757372685184</v>
      </c>
    </row>
    <row r="2752" spans="1:20" ht="4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76"/>
        <v>0</v>
      </c>
      <c r="P2752">
        <f t="shared" si="177"/>
        <v>0</v>
      </c>
      <c r="Q2752" s="11" t="s">
        <v>8320</v>
      </c>
      <c r="R2752" t="s">
        <v>8356</v>
      </c>
      <c r="S2752" s="16">
        <f t="shared" si="178"/>
        <v>41078.899826388886</v>
      </c>
      <c r="T2752" s="16">
        <f t="shared" si="179"/>
        <v>41090.833333333336</v>
      </c>
    </row>
    <row r="2753" spans="1:20" ht="4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76"/>
        <v>0</v>
      </c>
      <c r="P2753">
        <f t="shared" si="177"/>
        <v>0</v>
      </c>
      <c r="Q2753" s="11" t="s">
        <v>8320</v>
      </c>
      <c r="R2753" t="s">
        <v>8356</v>
      </c>
      <c r="S2753" s="16">
        <f t="shared" si="178"/>
        <v>41747.887060185189</v>
      </c>
      <c r="T2753" s="16">
        <f t="shared" si="179"/>
        <v>41807.887060185189</v>
      </c>
    </row>
    <row r="2754" spans="1:20" ht="4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76"/>
        <v>11</v>
      </c>
      <c r="P2754">
        <f t="shared" si="177"/>
        <v>39.29</v>
      </c>
      <c r="Q2754" s="11" t="s">
        <v>8320</v>
      </c>
      <c r="R2754" t="s">
        <v>8356</v>
      </c>
      <c r="S2754" s="16">
        <f t="shared" si="178"/>
        <v>40855.765092592592</v>
      </c>
      <c r="T2754" s="16">
        <f t="shared" si="179"/>
        <v>40895.765092592592</v>
      </c>
    </row>
    <row r="2755" spans="1:20" ht="4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si="176"/>
        <v>19</v>
      </c>
      <c r="P2755">
        <f t="shared" si="177"/>
        <v>47.5</v>
      </c>
      <c r="Q2755" s="11" t="s">
        <v>8320</v>
      </c>
      <c r="R2755" t="s">
        <v>8356</v>
      </c>
      <c r="S2755" s="16">
        <f t="shared" si="178"/>
        <v>41117.900729166664</v>
      </c>
      <c r="T2755" s="16">
        <f t="shared" si="179"/>
        <v>41147.900729166664</v>
      </c>
    </row>
    <row r="2756" spans="1:20" ht="4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6"/>
        <v>0</v>
      </c>
      <c r="P2756">
        <f t="shared" si="177"/>
        <v>0</v>
      </c>
      <c r="Q2756" s="11" t="s">
        <v>8320</v>
      </c>
      <c r="R2756" t="s">
        <v>8356</v>
      </c>
      <c r="S2756" s="16">
        <f t="shared" si="178"/>
        <v>41863.636006944449</v>
      </c>
      <c r="T2756" s="16">
        <f t="shared" si="179"/>
        <v>41893.636006944449</v>
      </c>
    </row>
    <row r="2757" spans="1:20" ht="28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6"/>
        <v>52</v>
      </c>
      <c r="P2757">
        <f t="shared" si="177"/>
        <v>17.329999999999998</v>
      </c>
      <c r="Q2757" s="11" t="s">
        <v>8320</v>
      </c>
      <c r="R2757" t="s">
        <v>8356</v>
      </c>
      <c r="S2757" s="16">
        <f t="shared" si="178"/>
        <v>42072.790821759263</v>
      </c>
      <c r="T2757" s="16">
        <f t="shared" si="179"/>
        <v>42102.790821759263</v>
      </c>
    </row>
    <row r="2758" spans="1:20" ht="4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6"/>
        <v>10</v>
      </c>
      <c r="P2758">
        <f t="shared" si="177"/>
        <v>31.76</v>
      </c>
      <c r="Q2758" s="11" t="s">
        <v>8320</v>
      </c>
      <c r="R2758" t="s">
        <v>8356</v>
      </c>
      <c r="S2758" s="16">
        <f t="shared" si="178"/>
        <v>41620.90047453704</v>
      </c>
      <c r="T2758" s="16">
        <f t="shared" si="179"/>
        <v>41650.90047453704</v>
      </c>
    </row>
    <row r="2759" spans="1:20" ht="2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6"/>
        <v>1</v>
      </c>
      <c r="P2759">
        <f t="shared" si="177"/>
        <v>5</v>
      </c>
      <c r="Q2759" s="11" t="s">
        <v>8320</v>
      </c>
      <c r="R2759" t="s">
        <v>8356</v>
      </c>
      <c r="S2759" s="16">
        <f t="shared" si="178"/>
        <v>42573.65662037037</v>
      </c>
      <c r="T2759" s="16">
        <f t="shared" si="179"/>
        <v>42588.65662037037</v>
      </c>
    </row>
    <row r="2760" spans="1:20" ht="42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6"/>
        <v>12</v>
      </c>
      <c r="P2760">
        <f t="shared" si="177"/>
        <v>39</v>
      </c>
      <c r="Q2760" s="11" t="s">
        <v>8320</v>
      </c>
      <c r="R2760" t="s">
        <v>8356</v>
      </c>
      <c r="S2760" s="16">
        <f t="shared" si="178"/>
        <v>42639.441932870366</v>
      </c>
      <c r="T2760" s="16">
        <f t="shared" si="179"/>
        <v>42653.441932870366</v>
      </c>
    </row>
    <row r="2761" spans="1:20" ht="4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6"/>
        <v>11</v>
      </c>
      <c r="P2761">
        <f t="shared" si="177"/>
        <v>52.5</v>
      </c>
      <c r="Q2761" s="11" t="s">
        <v>8320</v>
      </c>
      <c r="R2761" t="s">
        <v>8356</v>
      </c>
      <c r="S2761" s="16">
        <f t="shared" si="178"/>
        <v>42524.36650462963</v>
      </c>
      <c r="T2761" s="16">
        <f t="shared" si="179"/>
        <v>42567.36650462963</v>
      </c>
    </row>
    <row r="2762" spans="1:20" ht="4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6"/>
        <v>0</v>
      </c>
      <c r="P2762">
        <f t="shared" si="177"/>
        <v>0</v>
      </c>
      <c r="Q2762" s="11" t="s">
        <v>8320</v>
      </c>
      <c r="R2762" t="s">
        <v>8356</v>
      </c>
      <c r="S2762" s="16">
        <f t="shared" si="178"/>
        <v>41415.461319444446</v>
      </c>
      <c r="T2762" s="16">
        <f t="shared" si="179"/>
        <v>41445.461319444446</v>
      </c>
    </row>
    <row r="2763" spans="1:20" ht="2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6"/>
        <v>1</v>
      </c>
      <c r="P2763">
        <f t="shared" si="177"/>
        <v>9</v>
      </c>
      <c r="Q2763" s="11" t="s">
        <v>8320</v>
      </c>
      <c r="R2763" t="s">
        <v>8356</v>
      </c>
      <c r="S2763" s="16">
        <f t="shared" si="178"/>
        <v>41247.063576388886</v>
      </c>
      <c r="T2763" s="16">
        <f t="shared" si="179"/>
        <v>41277.063576388886</v>
      </c>
    </row>
    <row r="2764" spans="1:20" ht="4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6"/>
        <v>1</v>
      </c>
      <c r="P2764">
        <f t="shared" si="177"/>
        <v>25</v>
      </c>
      <c r="Q2764" s="11" t="s">
        <v>8320</v>
      </c>
      <c r="R2764" t="s">
        <v>8356</v>
      </c>
      <c r="S2764" s="16">
        <f t="shared" si="178"/>
        <v>40927.036979166667</v>
      </c>
      <c r="T2764" s="16">
        <f t="shared" si="179"/>
        <v>40986.995312500003</v>
      </c>
    </row>
    <row r="2765" spans="1:20" ht="2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6"/>
        <v>0</v>
      </c>
      <c r="P2765">
        <f t="shared" si="177"/>
        <v>30</v>
      </c>
      <c r="Q2765" s="11" t="s">
        <v>8320</v>
      </c>
      <c r="R2765" t="s">
        <v>8356</v>
      </c>
      <c r="S2765" s="16">
        <f t="shared" si="178"/>
        <v>41373.579675925925</v>
      </c>
      <c r="T2765" s="16">
        <f t="shared" si="179"/>
        <v>41418.579675925925</v>
      </c>
    </row>
    <row r="2766" spans="1:20" ht="4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6"/>
        <v>1</v>
      </c>
      <c r="P2766">
        <f t="shared" si="177"/>
        <v>11.25</v>
      </c>
      <c r="Q2766" s="11" t="s">
        <v>8320</v>
      </c>
      <c r="R2766" t="s">
        <v>8356</v>
      </c>
      <c r="S2766" s="16">
        <f t="shared" si="178"/>
        <v>41030.292025462964</v>
      </c>
      <c r="T2766" s="16">
        <f t="shared" si="179"/>
        <v>41059.791666666664</v>
      </c>
    </row>
    <row r="2767" spans="1:20" ht="4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ref="O2767:O2830" si="180">ROUND(E2767/D2767*100,0)</f>
        <v>0</v>
      </c>
      <c r="P2767">
        <f t="shared" ref="P2767:P2830" si="181">IFERROR(ROUND(E2767/L2767,2),0)</f>
        <v>0</v>
      </c>
      <c r="Q2767" s="11" t="s">
        <v>8320</v>
      </c>
      <c r="R2767" t="s">
        <v>8356</v>
      </c>
      <c r="S2767" s="16">
        <f t="shared" ref="S2767:S2830" si="182">(((J2767/60)/60/24)+DATE(1970,1,1))</f>
        <v>41194.579027777778</v>
      </c>
      <c r="T2767" s="16">
        <f t="shared" ref="T2767:T2830" si="183">(((I2767/60)/60)/24)+DATE(1970,1,1)</f>
        <v>41210.579027777778</v>
      </c>
    </row>
    <row r="2768" spans="1:20" ht="4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80"/>
        <v>2</v>
      </c>
      <c r="P2768">
        <f t="shared" si="181"/>
        <v>25</v>
      </c>
      <c r="Q2768" s="11" t="s">
        <v>8320</v>
      </c>
      <c r="R2768" t="s">
        <v>8356</v>
      </c>
      <c r="S2768" s="16">
        <f t="shared" si="182"/>
        <v>40736.668032407404</v>
      </c>
      <c r="T2768" s="16">
        <f t="shared" si="183"/>
        <v>40766.668032407404</v>
      </c>
    </row>
    <row r="2769" spans="1:20" ht="4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80"/>
        <v>1</v>
      </c>
      <c r="P2769">
        <f t="shared" si="181"/>
        <v>11.33</v>
      </c>
      <c r="Q2769" s="11" t="s">
        <v>8320</v>
      </c>
      <c r="R2769" t="s">
        <v>8356</v>
      </c>
      <c r="S2769" s="16">
        <f t="shared" si="182"/>
        <v>42172.958912037036</v>
      </c>
      <c r="T2769" s="16">
        <f t="shared" si="183"/>
        <v>42232.958912037036</v>
      </c>
    </row>
    <row r="2770" spans="1:20" ht="4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80"/>
        <v>14</v>
      </c>
      <c r="P2770">
        <f t="shared" si="181"/>
        <v>29.47</v>
      </c>
      <c r="Q2770" s="11" t="s">
        <v>8320</v>
      </c>
      <c r="R2770" t="s">
        <v>8356</v>
      </c>
      <c r="S2770" s="16">
        <f t="shared" si="182"/>
        <v>40967.614849537036</v>
      </c>
      <c r="T2770" s="16">
        <f t="shared" si="183"/>
        <v>40997.573182870372</v>
      </c>
    </row>
    <row r="2771" spans="1:20" ht="4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80"/>
        <v>0</v>
      </c>
      <c r="P2771">
        <f t="shared" si="181"/>
        <v>1</v>
      </c>
      <c r="Q2771" s="11" t="s">
        <v>8320</v>
      </c>
      <c r="R2771" t="s">
        <v>8356</v>
      </c>
      <c r="S2771" s="16">
        <f t="shared" si="182"/>
        <v>41745.826273148145</v>
      </c>
      <c r="T2771" s="16">
        <f t="shared" si="183"/>
        <v>41795.826273148145</v>
      </c>
    </row>
    <row r="2772" spans="1:20" ht="4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80"/>
        <v>10</v>
      </c>
      <c r="P2772">
        <f t="shared" si="181"/>
        <v>63.1</v>
      </c>
      <c r="Q2772" s="11" t="s">
        <v>8320</v>
      </c>
      <c r="R2772" t="s">
        <v>8356</v>
      </c>
      <c r="S2772" s="16">
        <f t="shared" si="182"/>
        <v>41686.705208333333</v>
      </c>
      <c r="T2772" s="16">
        <f t="shared" si="183"/>
        <v>41716.663541666669</v>
      </c>
    </row>
    <row r="2773" spans="1:20" ht="4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80"/>
        <v>0</v>
      </c>
      <c r="P2773">
        <f t="shared" si="181"/>
        <v>0</v>
      </c>
      <c r="Q2773" s="11" t="s">
        <v>8320</v>
      </c>
      <c r="R2773" t="s">
        <v>8356</v>
      </c>
      <c r="S2773" s="16">
        <f t="shared" si="182"/>
        <v>41257.531712962962</v>
      </c>
      <c r="T2773" s="16">
        <f t="shared" si="183"/>
        <v>41306.708333333336</v>
      </c>
    </row>
    <row r="2774" spans="1:20" ht="4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80"/>
        <v>0</v>
      </c>
      <c r="P2774">
        <f t="shared" si="181"/>
        <v>0</v>
      </c>
      <c r="Q2774" s="11" t="s">
        <v>8320</v>
      </c>
      <c r="R2774" t="s">
        <v>8356</v>
      </c>
      <c r="S2774" s="16">
        <f t="shared" si="182"/>
        <v>41537.869143518517</v>
      </c>
      <c r="T2774" s="16">
        <f t="shared" si="183"/>
        <v>41552.869143518517</v>
      </c>
    </row>
    <row r="2775" spans="1:20" ht="4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80"/>
        <v>0</v>
      </c>
      <c r="P2775">
        <f t="shared" si="181"/>
        <v>1</v>
      </c>
      <c r="Q2775" s="11" t="s">
        <v>8320</v>
      </c>
      <c r="R2775" t="s">
        <v>8356</v>
      </c>
      <c r="S2775" s="16">
        <f t="shared" si="182"/>
        <v>42474.86482638889</v>
      </c>
      <c r="T2775" s="16">
        <f t="shared" si="183"/>
        <v>42484.86482638889</v>
      </c>
    </row>
    <row r="2776" spans="1:20" ht="4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80"/>
        <v>14</v>
      </c>
      <c r="P2776">
        <f t="shared" si="181"/>
        <v>43.85</v>
      </c>
      <c r="Q2776" s="11" t="s">
        <v>8320</v>
      </c>
      <c r="R2776" t="s">
        <v>8356</v>
      </c>
      <c r="S2776" s="16">
        <f t="shared" si="182"/>
        <v>41311.126481481479</v>
      </c>
      <c r="T2776" s="16">
        <f t="shared" si="183"/>
        <v>41341.126481481479</v>
      </c>
    </row>
    <row r="2777" spans="1:20" ht="4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80"/>
        <v>3</v>
      </c>
      <c r="P2777">
        <f t="shared" si="181"/>
        <v>75</v>
      </c>
      <c r="Q2777" s="11" t="s">
        <v>8320</v>
      </c>
      <c r="R2777" t="s">
        <v>8356</v>
      </c>
      <c r="S2777" s="16">
        <f t="shared" si="182"/>
        <v>40863.013356481482</v>
      </c>
      <c r="T2777" s="16">
        <f t="shared" si="183"/>
        <v>40893.013356481482</v>
      </c>
    </row>
    <row r="2778" spans="1:20" ht="42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80"/>
        <v>8</v>
      </c>
      <c r="P2778">
        <f t="shared" si="181"/>
        <v>45.97</v>
      </c>
      <c r="Q2778" s="11" t="s">
        <v>8320</v>
      </c>
      <c r="R2778" t="s">
        <v>8356</v>
      </c>
      <c r="S2778" s="16">
        <f t="shared" si="182"/>
        <v>42136.297175925924</v>
      </c>
      <c r="T2778" s="16">
        <f t="shared" si="183"/>
        <v>42167.297175925924</v>
      </c>
    </row>
    <row r="2779" spans="1:20" ht="4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80"/>
        <v>0</v>
      </c>
      <c r="P2779">
        <f t="shared" si="181"/>
        <v>10</v>
      </c>
      <c r="Q2779" s="11" t="s">
        <v>8320</v>
      </c>
      <c r="R2779" t="s">
        <v>8356</v>
      </c>
      <c r="S2779" s="16">
        <f t="shared" si="182"/>
        <v>42172.669027777782</v>
      </c>
      <c r="T2779" s="16">
        <f t="shared" si="183"/>
        <v>42202.669027777782</v>
      </c>
    </row>
    <row r="2780" spans="1:20" ht="5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80"/>
        <v>26</v>
      </c>
      <c r="P2780">
        <f t="shared" si="181"/>
        <v>93.67</v>
      </c>
      <c r="Q2780" s="11" t="s">
        <v>8320</v>
      </c>
      <c r="R2780" t="s">
        <v>8356</v>
      </c>
      <c r="S2780" s="16">
        <f t="shared" si="182"/>
        <v>41846.978078703702</v>
      </c>
      <c r="T2780" s="16">
        <f t="shared" si="183"/>
        <v>41876.978078703702</v>
      </c>
    </row>
    <row r="2781" spans="1:20" ht="4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80"/>
        <v>2</v>
      </c>
      <c r="P2781">
        <f t="shared" si="181"/>
        <v>53</v>
      </c>
      <c r="Q2781" s="11" t="s">
        <v>8320</v>
      </c>
      <c r="R2781" t="s">
        <v>8356</v>
      </c>
      <c r="S2781" s="16">
        <f t="shared" si="182"/>
        <v>42300.585891203707</v>
      </c>
      <c r="T2781" s="16">
        <f t="shared" si="183"/>
        <v>42330.627557870372</v>
      </c>
    </row>
    <row r="2782" spans="1:20" ht="2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80"/>
        <v>0</v>
      </c>
      <c r="P2782">
        <f t="shared" si="181"/>
        <v>0</v>
      </c>
      <c r="Q2782" s="11" t="s">
        <v>8320</v>
      </c>
      <c r="R2782" t="s">
        <v>8356</v>
      </c>
      <c r="S2782" s="16">
        <f t="shared" si="182"/>
        <v>42774.447777777779</v>
      </c>
      <c r="T2782" s="16">
        <f t="shared" si="183"/>
        <v>42804.447777777779</v>
      </c>
    </row>
    <row r="2783" spans="1:20" ht="42" x14ac:dyDescent="0.3">
      <c r="A2783">
        <v>3211</v>
      </c>
      <c r="B2783" s="3" t="s">
        <v>3211</v>
      </c>
      <c r="C2783" s="3" t="s">
        <v>7321</v>
      </c>
      <c r="D2783" s="6">
        <v>23000</v>
      </c>
      <c r="E2783" s="8">
        <v>27541</v>
      </c>
      <c r="F2783" t="s">
        <v>8218</v>
      </c>
      <c r="G2783" t="s">
        <v>8223</v>
      </c>
      <c r="H2783" t="s">
        <v>8245</v>
      </c>
      <c r="I2783">
        <v>1408068000</v>
      </c>
      <c r="J2783">
        <v>1405346680</v>
      </c>
      <c r="K2783" t="b">
        <v>1</v>
      </c>
      <c r="L2783">
        <v>322</v>
      </c>
      <c r="M2783" t="b">
        <v>1</v>
      </c>
      <c r="N2783" t="s">
        <v>8269</v>
      </c>
      <c r="O2783" s="9">
        <f t="shared" si="180"/>
        <v>120</v>
      </c>
      <c r="P2783">
        <f t="shared" si="181"/>
        <v>85.53</v>
      </c>
      <c r="Q2783" s="11" t="s">
        <v>8315</v>
      </c>
      <c r="R2783" t="s">
        <v>8316</v>
      </c>
      <c r="S2783" s="16">
        <f t="shared" si="182"/>
        <v>41834.586574074077</v>
      </c>
      <c r="T2783" s="16">
        <f t="shared" si="183"/>
        <v>41866.083333333336</v>
      </c>
    </row>
    <row r="2784" spans="1:20" ht="42" x14ac:dyDescent="0.3">
      <c r="A2784">
        <v>3954</v>
      </c>
      <c r="B2784" s="3" t="s">
        <v>3951</v>
      </c>
      <c r="C2784" s="3" t="s">
        <v>8061</v>
      </c>
      <c r="D2784" s="6">
        <v>25000</v>
      </c>
      <c r="E2784" s="8">
        <v>0</v>
      </c>
      <c r="F2784" t="s">
        <v>8220</v>
      </c>
      <c r="G2784" t="s">
        <v>8228</v>
      </c>
      <c r="H2784" t="s">
        <v>8250</v>
      </c>
      <c r="I2784">
        <v>1405352264</v>
      </c>
      <c r="J2784">
        <v>1400168264</v>
      </c>
      <c r="K2784" t="b">
        <v>0</v>
      </c>
      <c r="L2784">
        <v>0</v>
      </c>
      <c r="M2784" t="b">
        <v>0</v>
      </c>
      <c r="N2784" t="s">
        <v>8269</v>
      </c>
      <c r="O2784" s="9">
        <f t="shared" si="180"/>
        <v>0</v>
      </c>
      <c r="P2784">
        <f t="shared" si="181"/>
        <v>0</v>
      </c>
      <c r="Q2784" s="11" t="s">
        <v>8315</v>
      </c>
      <c r="R2784" t="s">
        <v>8316</v>
      </c>
      <c r="S2784" s="16">
        <f t="shared" si="182"/>
        <v>41774.651203703703</v>
      </c>
      <c r="T2784" s="16">
        <f t="shared" si="183"/>
        <v>41834.651203703703</v>
      </c>
    </row>
    <row r="2785" spans="1:20" ht="42" x14ac:dyDescent="0.3">
      <c r="A2785">
        <v>4033</v>
      </c>
      <c r="B2785" s="3" t="s">
        <v>4029</v>
      </c>
      <c r="C2785" s="3" t="s">
        <v>8138</v>
      </c>
      <c r="D2785" s="6">
        <v>23900</v>
      </c>
      <c r="E2785" s="8">
        <v>6141.99</v>
      </c>
      <c r="F2785" t="s">
        <v>8220</v>
      </c>
      <c r="G2785" t="s">
        <v>8224</v>
      </c>
      <c r="H2785" t="s">
        <v>8246</v>
      </c>
      <c r="I2785">
        <v>1475398800</v>
      </c>
      <c r="J2785">
        <v>1472711224</v>
      </c>
      <c r="K2785" t="b">
        <v>0</v>
      </c>
      <c r="L2785">
        <v>94</v>
      </c>
      <c r="M2785" t="b">
        <v>0</v>
      </c>
      <c r="N2785" t="s">
        <v>8269</v>
      </c>
      <c r="O2785" s="9">
        <f t="shared" si="180"/>
        <v>26</v>
      </c>
      <c r="P2785">
        <f t="shared" si="181"/>
        <v>65.34</v>
      </c>
      <c r="Q2785" s="11" t="s">
        <v>8315</v>
      </c>
      <c r="R2785" t="s">
        <v>8316</v>
      </c>
      <c r="S2785" s="16">
        <f t="shared" si="182"/>
        <v>42614.268796296295</v>
      </c>
      <c r="T2785" s="16">
        <f t="shared" si="183"/>
        <v>42645.375</v>
      </c>
    </row>
    <row r="2786" spans="1:20" ht="42" x14ac:dyDescent="0.3">
      <c r="A2786">
        <v>3250</v>
      </c>
      <c r="B2786" s="3" t="s">
        <v>3250</v>
      </c>
      <c r="C2786" s="3" t="s">
        <v>7360</v>
      </c>
      <c r="D2786" s="6">
        <v>25000</v>
      </c>
      <c r="E2786" s="8">
        <v>25388</v>
      </c>
      <c r="F2786" t="s">
        <v>8218</v>
      </c>
      <c r="G2786" t="s">
        <v>8223</v>
      </c>
      <c r="H2786" t="s">
        <v>8245</v>
      </c>
      <c r="I2786">
        <v>1415213324</v>
      </c>
      <c r="J2786">
        <v>1412617724</v>
      </c>
      <c r="K2786" t="b">
        <v>1</v>
      </c>
      <c r="L2786">
        <v>213</v>
      </c>
      <c r="M2786" t="b">
        <v>1</v>
      </c>
      <c r="N2786" t="s">
        <v>8269</v>
      </c>
      <c r="O2786" s="9">
        <f t="shared" si="180"/>
        <v>102</v>
      </c>
      <c r="P2786">
        <f t="shared" si="181"/>
        <v>119.19</v>
      </c>
      <c r="Q2786" s="11" t="s">
        <v>8315</v>
      </c>
      <c r="R2786" t="s">
        <v>8316</v>
      </c>
      <c r="S2786" s="16">
        <f t="shared" si="182"/>
        <v>41918.742175925923</v>
      </c>
      <c r="T2786" s="16">
        <f t="shared" si="183"/>
        <v>41948.783842592595</v>
      </c>
    </row>
    <row r="2787" spans="1:20" ht="42" x14ac:dyDescent="0.3">
      <c r="A2787">
        <v>3259</v>
      </c>
      <c r="B2787" s="3" t="s">
        <v>3259</v>
      </c>
      <c r="C2787" s="3" t="s">
        <v>7369</v>
      </c>
      <c r="D2787" s="6">
        <v>23000</v>
      </c>
      <c r="E2787" s="8">
        <v>24418.6</v>
      </c>
      <c r="F2787" t="s">
        <v>8218</v>
      </c>
      <c r="G2787" t="s">
        <v>8223</v>
      </c>
      <c r="H2787" t="s">
        <v>8245</v>
      </c>
      <c r="I2787">
        <v>1475294340</v>
      </c>
      <c r="J2787">
        <v>1472753745</v>
      </c>
      <c r="K2787" t="b">
        <v>1</v>
      </c>
      <c r="L2787">
        <v>97</v>
      </c>
      <c r="M2787" t="b">
        <v>1</v>
      </c>
      <c r="N2787" t="s">
        <v>8269</v>
      </c>
      <c r="O2787" s="9">
        <f t="shared" si="180"/>
        <v>106</v>
      </c>
      <c r="P2787">
        <f t="shared" si="181"/>
        <v>251.74</v>
      </c>
      <c r="Q2787" s="11" t="s">
        <v>8315</v>
      </c>
      <c r="R2787" t="s">
        <v>8316</v>
      </c>
      <c r="S2787" s="16">
        <f t="shared" si="182"/>
        <v>42614.760937500003</v>
      </c>
      <c r="T2787" s="16">
        <f t="shared" si="183"/>
        <v>42644.165972222225</v>
      </c>
    </row>
    <row r="2788" spans="1:20" ht="42" x14ac:dyDescent="0.3">
      <c r="A2788">
        <v>3147</v>
      </c>
      <c r="B2788" s="3" t="s">
        <v>3147</v>
      </c>
      <c r="C2788" s="3" t="s">
        <v>7257</v>
      </c>
      <c r="D2788" s="6">
        <v>20000</v>
      </c>
      <c r="E2788" s="8">
        <v>23505</v>
      </c>
      <c r="F2788" t="s">
        <v>8218</v>
      </c>
      <c r="G2788" t="s">
        <v>8223</v>
      </c>
      <c r="H2788" t="s">
        <v>8245</v>
      </c>
      <c r="I2788">
        <v>1415319355</v>
      </c>
      <c r="J2788">
        <v>1411859755</v>
      </c>
      <c r="K2788" t="b">
        <v>1</v>
      </c>
      <c r="L2788">
        <v>213</v>
      </c>
      <c r="M2788" t="b">
        <v>1</v>
      </c>
      <c r="N2788" t="s">
        <v>8269</v>
      </c>
      <c r="O2788" s="9">
        <f t="shared" si="180"/>
        <v>118</v>
      </c>
      <c r="P2788">
        <f t="shared" si="181"/>
        <v>110.35</v>
      </c>
      <c r="Q2788" s="11" t="s">
        <v>8315</v>
      </c>
      <c r="R2788" t="s">
        <v>8316</v>
      </c>
      <c r="S2788" s="16">
        <f t="shared" si="182"/>
        <v>41909.969386574077</v>
      </c>
      <c r="T2788" s="16">
        <f t="shared" si="183"/>
        <v>41950.011053240742</v>
      </c>
    </row>
    <row r="2789" spans="1:20" ht="42" x14ac:dyDescent="0.3">
      <c r="A2789">
        <v>1297</v>
      </c>
      <c r="B2789" s="3" t="s">
        <v>1298</v>
      </c>
      <c r="C2789" s="3" t="s">
        <v>5407</v>
      </c>
      <c r="D2789" s="6">
        <v>20000</v>
      </c>
      <c r="E2789" s="8">
        <v>21905</v>
      </c>
      <c r="F2789" t="s">
        <v>8218</v>
      </c>
      <c r="G2789" t="s">
        <v>8223</v>
      </c>
      <c r="H2789" t="s">
        <v>8245</v>
      </c>
      <c r="I2789">
        <v>1462125358</v>
      </c>
      <c r="J2789">
        <v>1459533358</v>
      </c>
      <c r="K2789" t="b">
        <v>0</v>
      </c>
      <c r="L2789">
        <v>238</v>
      </c>
      <c r="M2789" t="b">
        <v>1</v>
      </c>
      <c r="N2789" t="s">
        <v>8269</v>
      </c>
      <c r="O2789" s="9">
        <f t="shared" si="180"/>
        <v>110</v>
      </c>
      <c r="P2789">
        <f t="shared" si="181"/>
        <v>92.04</v>
      </c>
      <c r="Q2789" s="11" t="s">
        <v>8315</v>
      </c>
      <c r="R2789" t="s">
        <v>8316</v>
      </c>
      <c r="S2789" s="16">
        <f t="shared" si="182"/>
        <v>42461.747199074074</v>
      </c>
      <c r="T2789" s="16">
        <f t="shared" si="183"/>
        <v>42491.747199074074</v>
      </c>
    </row>
    <row r="2790" spans="1:20" ht="56" x14ac:dyDescent="0.3">
      <c r="A2790">
        <v>2869</v>
      </c>
      <c r="B2790" s="3" t="s">
        <v>2869</v>
      </c>
      <c r="C2790" s="3" t="s">
        <v>6979</v>
      </c>
      <c r="D2790" s="6">
        <v>20000</v>
      </c>
      <c r="E2790" s="8">
        <v>177</v>
      </c>
      <c r="F2790" t="s">
        <v>8220</v>
      </c>
      <c r="G2790" t="s">
        <v>8223</v>
      </c>
      <c r="H2790" t="s">
        <v>8245</v>
      </c>
      <c r="I2790">
        <v>1468937681</v>
      </c>
      <c r="J2790">
        <v>1466345681</v>
      </c>
      <c r="K2790" t="b">
        <v>0</v>
      </c>
      <c r="L2790">
        <v>5</v>
      </c>
      <c r="M2790" t="b">
        <v>0</v>
      </c>
      <c r="N2790" t="s">
        <v>8269</v>
      </c>
      <c r="O2790" s="9">
        <f t="shared" si="180"/>
        <v>1</v>
      </c>
      <c r="P2790">
        <f t="shared" si="181"/>
        <v>35.4</v>
      </c>
      <c r="Q2790" s="11" t="s">
        <v>8315</v>
      </c>
      <c r="R2790" t="s">
        <v>8316</v>
      </c>
      <c r="S2790" s="16">
        <f t="shared" si="182"/>
        <v>42540.593530092592</v>
      </c>
      <c r="T2790" s="16">
        <f t="shared" si="183"/>
        <v>42570.593530092592</v>
      </c>
    </row>
    <row r="2791" spans="1:20" ht="42" x14ac:dyDescent="0.3">
      <c r="A2791">
        <v>2875</v>
      </c>
      <c r="B2791" s="3" t="s">
        <v>2875</v>
      </c>
      <c r="C2791" s="3" t="s">
        <v>6985</v>
      </c>
      <c r="D2791" s="6">
        <v>20000</v>
      </c>
      <c r="E2791" s="8">
        <v>7</v>
      </c>
      <c r="F2791" t="s">
        <v>8220</v>
      </c>
      <c r="G2791" t="s">
        <v>8223</v>
      </c>
      <c r="H2791" t="s">
        <v>8245</v>
      </c>
      <c r="I2791">
        <v>1462417493</v>
      </c>
      <c r="J2791">
        <v>1459825493</v>
      </c>
      <c r="K2791" t="b">
        <v>0</v>
      </c>
      <c r="L2791">
        <v>3</v>
      </c>
      <c r="M2791" t="b">
        <v>0</v>
      </c>
      <c r="N2791" t="s">
        <v>8269</v>
      </c>
      <c r="O2791" s="9">
        <f t="shared" si="180"/>
        <v>0</v>
      </c>
      <c r="P2791">
        <f t="shared" si="181"/>
        <v>2.33</v>
      </c>
      <c r="Q2791" s="11" t="s">
        <v>8315</v>
      </c>
      <c r="R2791" t="s">
        <v>8316</v>
      </c>
      <c r="S2791" s="16">
        <f t="shared" si="182"/>
        <v>42465.128391203703</v>
      </c>
      <c r="T2791" s="16">
        <f t="shared" si="183"/>
        <v>42495.128391203703</v>
      </c>
    </row>
    <row r="2792" spans="1:20" ht="42" x14ac:dyDescent="0.3">
      <c r="A2792">
        <v>3245</v>
      </c>
      <c r="B2792" s="3" t="s">
        <v>3245</v>
      </c>
      <c r="C2792" s="3" t="s">
        <v>7355</v>
      </c>
      <c r="D2792" s="6">
        <v>21000</v>
      </c>
      <c r="E2792" s="8">
        <v>21904</v>
      </c>
      <c r="F2792" t="s">
        <v>8218</v>
      </c>
      <c r="G2792" t="s">
        <v>8223</v>
      </c>
      <c r="H2792" t="s">
        <v>8245</v>
      </c>
      <c r="I2792">
        <v>1434074400</v>
      </c>
      <c r="J2792">
        <v>1431354258</v>
      </c>
      <c r="K2792" t="b">
        <v>0</v>
      </c>
      <c r="L2792">
        <v>270</v>
      </c>
      <c r="M2792" t="b">
        <v>1</v>
      </c>
      <c r="N2792" t="s">
        <v>8269</v>
      </c>
      <c r="O2792" s="9">
        <f t="shared" si="180"/>
        <v>104</v>
      </c>
      <c r="P2792">
        <f t="shared" si="181"/>
        <v>81.13</v>
      </c>
      <c r="Q2792" s="11" t="s">
        <v>8315</v>
      </c>
      <c r="R2792" t="s">
        <v>8316</v>
      </c>
      <c r="S2792" s="16">
        <f t="shared" si="182"/>
        <v>42135.60020833333</v>
      </c>
      <c r="T2792" s="16">
        <f t="shared" si="183"/>
        <v>42167.083333333328</v>
      </c>
    </row>
    <row r="2793" spans="1:20" ht="42" x14ac:dyDescent="0.3">
      <c r="A2793">
        <v>3229</v>
      </c>
      <c r="B2793" s="3" t="s">
        <v>3229</v>
      </c>
      <c r="C2793" s="3" t="s">
        <v>7339</v>
      </c>
      <c r="D2793" s="6">
        <v>20000</v>
      </c>
      <c r="E2793" s="8">
        <v>21573</v>
      </c>
      <c r="F2793" t="s">
        <v>8218</v>
      </c>
      <c r="G2793" t="s">
        <v>8223</v>
      </c>
      <c r="H2793" t="s">
        <v>8245</v>
      </c>
      <c r="I2793">
        <v>1416470398</v>
      </c>
      <c r="J2793">
        <v>1413874798</v>
      </c>
      <c r="K2793" t="b">
        <v>1</v>
      </c>
      <c r="L2793">
        <v>202</v>
      </c>
      <c r="M2793" t="b">
        <v>1</v>
      </c>
      <c r="N2793" t="s">
        <v>8269</v>
      </c>
      <c r="O2793" s="9">
        <f t="shared" si="180"/>
        <v>108</v>
      </c>
      <c r="P2793">
        <f t="shared" si="181"/>
        <v>106.8</v>
      </c>
      <c r="Q2793" s="11" t="s">
        <v>8315</v>
      </c>
      <c r="R2793" t="s">
        <v>8316</v>
      </c>
      <c r="S2793" s="16">
        <f t="shared" si="182"/>
        <v>41933.291643518518</v>
      </c>
      <c r="T2793" s="16">
        <f t="shared" si="183"/>
        <v>41963.333310185189</v>
      </c>
    </row>
    <row r="2794" spans="1:20" ht="42" x14ac:dyDescent="0.3">
      <c r="A2794">
        <v>3253</v>
      </c>
      <c r="B2794" s="3" t="s">
        <v>3253</v>
      </c>
      <c r="C2794" s="3" t="s">
        <v>7363</v>
      </c>
      <c r="D2794" s="6">
        <v>20000</v>
      </c>
      <c r="E2794" s="8">
        <v>20365</v>
      </c>
      <c r="F2794" t="s">
        <v>8218</v>
      </c>
      <c r="G2794" t="s">
        <v>8223</v>
      </c>
      <c r="H2794" t="s">
        <v>8245</v>
      </c>
      <c r="I2794">
        <v>1473306300</v>
      </c>
      <c r="J2794">
        <v>1471701028</v>
      </c>
      <c r="K2794" t="b">
        <v>1</v>
      </c>
      <c r="L2794">
        <v>115</v>
      </c>
      <c r="M2794" t="b">
        <v>1</v>
      </c>
      <c r="N2794" t="s">
        <v>8269</v>
      </c>
      <c r="O2794" s="9">
        <f t="shared" si="180"/>
        <v>102</v>
      </c>
      <c r="P2794">
        <f t="shared" si="181"/>
        <v>177.09</v>
      </c>
      <c r="Q2794" s="11" t="s">
        <v>8315</v>
      </c>
      <c r="R2794" t="s">
        <v>8316</v>
      </c>
      <c r="S2794" s="16">
        <f t="shared" si="182"/>
        <v>42602.576712962968</v>
      </c>
      <c r="T2794" s="16">
        <f t="shared" si="183"/>
        <v>42621.15625</v>
      </c>
    </row>
    <row r="2795" spans="1:20" ht="42" x14ac:dyDescent="0.3">
      <c r="A2795">
        <v>3236</v>
      </c>
      <c r="B2795" s="3" t="s">
        <v>3236</v>
      </c>
      <c r="C2795" s="3" t="s">
        <v>7346</v>
      </c>
      <c r="D2795" s="6">
        <v>20000</v>
      </c>
      <c r="E2795" s="8">
        <v>20120</v>
      </c>
      <c r="F2795" t="s">
        <v>8218</v>
      </c>
      <c r="G2795" t="s">
        <v>8223</v>
      </c>
      <c r="H2795" t="s">
        <v>8245</v>
      </c>
      <c r="I2795">
        <v>1482962433</v>
      </c>
      <c r="J2795">
        <v>1480370433</v>
      </c>
      <c r="K2795" t="b">
        <v>0</v>
      </c>
      <c r="L2795">
        <v>110</v>
      </c>
      <c r="M2795" t="b">
        <v>1</v>
      </c>
      <c r="N2795" t="s">
        <v>8269</v>
      </c>
      <c r="O2795" s="9">
        <f t="shared" si="180"/>
        <v>101</v>
      </c>
      <c r="P2795">
        <f t="shared" si="181"/>
        <v>182.91</v>
      </c>
      <c r="Q2795" s="11" t="s">
        <v>8315</v>
      </c>
      <c r="R2795" t="s">
        <v>8316</v>
      </c>
      <c r="S2795" s="16">
        <f t="shared" si="182"/>
        <v>42702.917048611111</v>
      </c>
      <c r="T2795" s="16">
        <f t="shared" si="183"/>
        <v>42732.917048611111</v>
      </c>
    </row>
    <row r="2796" spans="1:20" ht="28" x14ac:dyDescent="0.3">
      <c r="A2796">
        <v>3219</v>
      </c>
      <c r="B2796" s="3" t="s">
        <v>3219</v>
      </c>
      <c r="C2796" s="3" t="s">
        <v>7329</v>
      </c>
      <c r="D2796" s="6">
        <v>20000</v>
      </c>
      <c r="E2796" s="8">
        <v>20022</v>
      </c>
      <c r="F2796" t="s">
        <v>8218</v>
      </c>
      <c r="G2796" t="s">
        <v>8223</v>
      </c>
      <c r="H2796" t="s">
        <v>8245</v>
      </c>
      <c r="I2796">
        <v>1427063747</v>
      </c>
      <c r="J2796">
        <v>1424043347</v>
      </c>
      <c r="K2796" t="b">
        <v>1</v>
      </c>
      <c r="L2796">
        <v>119</v>
      </c>
      <c r="M2796" t="b">
        <v>1</v>
      </c>
      <c r="N2796" t="s">
        <v>8269</v>
      </c>
      <c r="O2796" s="9">
        <f t="shared" si="180"/>
        <v>100</v>
      </c>
      <c r="P2796">
        <f t="shared" si="181"/>
        <v>168.25</v>
      </c>
      <c r="Q2796" s="11" t="s">
        <v>8315</v>
      </c>
      <c r="R2796" t="s">
        <v>8316</v>
      </c>
      <c r="S2796" s="16">
        <f t="shared" si="182"/>
        <v>42050.983182870375</v>
      </c>
      <c r="T2796" s="16">
        <f t="shared" si="183"/>
        <v>42085.941516203704</v>
      </c>
    </row>
    <row r="2797" spans="1:20" ht="42" x14ac:dyDescent="0.3">
      <c r="A2797">
        <v>3728</v>
      </c>
      <c r="B2797" s="3" t="s">
        <v>3725</v>
      </c>
      <c r="C2797" s="3" t="s">
        <v>7838</v>
      </c>
      <c r="D2797" s="6">
        <v>20000</v>
      </c>
      <c r="E2797" s="8">
        <v>1862</v>
      </c>
      <c r="F2797" t="s">
        <v>8220</v>
      </c>
      <c r="G2797" t="s">
        <v>8223</v>
      </c>
      <c r="H2797" t="s">
        <v>8245</v>
      </c>
      <c r="I2797">
        <v>1439957176</v>
      </c>
      <c r="J2797">
        <v>1437365176</v>
      </c>
      <c r="K2797" t="b">
        <v>0</v>
      </c>
      <c r="L2797">
        <v>31</v>
      </c>
      <c r="M2797" t="b">
        <v>0</v>
      </c>
      <c r="N2797" t="s">
        <v>8269</v>
      </c>
      <c r="O2797" s="9">
        <f t="shared" si="180"/>
        <v>9</v>
      </c>
      <c r="P2797">
        <f t="shared" si="181"/>
        <v>60.06</v>
      </c>
      <c r="Q2797" s="11" t="s">
        <v>8315</v>
      </c>
      <c r="R2797" t="s">
        <v>8316</v>
      </c>
      <c r="S2797" s="16">
        <f t="shared" si="182"/>
        <v>42205.171018518522</v>
      </c>
      <c r="T2797" s="16">
        <f t="shared" si="183"/>
        <v>42235.171018518522</v>
      </c>
    </row>
    <row r="2798" spans="1:20" ht="42" x14ac:dyDescent="0.3">
      <c r="A2798">
        <v>3741</v>
      </c>
      <c r="B2798" s="3" t="s">
        <v>3738</v>
      </c>
      <c r="C2798" s="3" t="s">
        <v>7851</v>
      </c>
      <c r="D2798" s="6">
        <v>20000</v>
      </c>
      <c r="E2798" s="8">
        <v>0</v>
      </c>
      <c r="F2798" t="s">
        <v>8220</v>
      </c>
      <c r="G2798" t="s">
        <v>8223</v>
      </c>
      <c r="H2798" t="s">
        <v>8245</v>
      </c>
      <c r="I2798">
        <v>1450389950</v>
      </c>
      <c r="J2798">
        <v>1447797950</v>
      </c>
      <c r="K2798" t="b">
        <v>0</v>
      </c>
      <c r="L2798">
        <v>0</v>
      </c>
      <c r="M2798" t="b">
        <v>0</v>
      </c>
      <c r="N2798" t="s">
        <v>8269</v>
      </c>
      <c r="O2798" s="9">
        <f t="shared" si="180"/>
        <v>0</v>
      </c>
      <c r="P2798">
        <f t="shared" si="181"/>
        <v>0</v>
      </c>
      <c r="Q2798" s="11" t="s">
        <v>8315</v>
      </c>
      <c r="R2798" t="s">
        <v>8316</v>
      </c>
      <c r="S2798" s="16">
        <f t="shared" si="182"/>
        <v>42325.920717592591</v>
      </c>
      <c r="T2798" s="16">
        <f t="shared" si="183"/>
        <v>42355.920717592591</v>
      </c>
    </row>
    <row r="2799" spans="1:20" ht="42" x14ac:dyDescent="0.3">
      <c r="A2799">
        <v>3929</v>
      </c>
      <c r="B2799" s="3" t="s">
        <v>3926</v>
      </c>
      <c r="C2799" s="3" t="s">
        <v>8037</v>
      </c>
      <c r="D2799" s="6">
        <v>20000</v>
      </c>
      <c r="E2799" s="8">
        <v>453</v>
      </c>
      <c r="F2799" t="s">
        <v>8220</v>
      </c>
      <c r="G2799" t="s">
        <v>8223</v>
      </c>
      <c r="H2799" t="s">
        <v>8245</v>
      </c>
      <c r="I2799">
        <v>1474228265</v>
      </c>
      <c r="J2799">
        <v>1471636265</v>
      </c>
      <c r="K2799" t="b">
        <v>0</v>
      </c>
      <c r="L2799">
        <v>14</v>
      </c>
      <c r="M2799" t="b">
        <v>0</v>
      </c>
      <c r="N2799" t="s">
        <v>8269</v>
      </c>
      <c r="O2799" s="9">
        <f t="shared" si="180"/>
        <v>2</v>
      </c>
      <c r="P2799">
        <f t="shared" si="181"/>
        <v>32.36</v>
      </c>
      <c r="Q2799" s="11" t="s">
        <v>8315</v>
      </c>
      <c r="R2799" t="s">
        <v>8316</v>
      </c>
      <c r="S2799" s="16">
        <f t="shared" si="182"/>
        <v>42601.827141203699</v>
      </c>
      <c r="T2799" s="16">
        <f t="shared" si="183"/>
        <v>42631.827141203699</v>
      </c>
    </row>
    <row r="2800" spans="1:20" ht="42" x14ac:dyDescent="0.3">
      <c r="A2800">
        <v>3936</v>
      </c>
      <c r="B2800" s="3" t="s">
        <v>3933</v>
      </c>
      <c r="C2800" s="3" t="s">
        <v>8044</v>
      </c>
      <c r="D2800" s="6">
        <v>20000</v>
      </c>
      <c r="E2800" s="8">
        <v>0</v>
      </c>
      <c r="F2800" t="s">
        <v>8220</v>
      </c>
      <c r="G2800" t="s">
        <v>8223</v>
      </c>
      <c r="H2800" t="s">
        <v>8245</v>
      </c>
      <c r="I2800">
        <v>1480576720</v>
      </c>
      <c r="J2800">
        <v>1477981120</v>
      </c>
      <c r="K2800" t="b">
        <v>0</v>
      </c>
      <c r="L2800">
        <v>0</v>
      </c>
      <c r="M2800" t="b">
        <v>0</v>
      </c>
      <c r="N2800" t="s">
        <v>8269</v>
      </c>
      <c r="O2800" s="9">
        <f t="shared" si="180"/>
        <v>0</v>
      </c>
      <c r="P2800">
        <f t="shared" si="181"/>
        <v>0</v>
      </c>
      <c r="Q2800" s="11" t="s">
        <v>8315</v>
      </c>
      <c r="R2800" t="s">
        <v>8316</v>
      </c>
      <c r="S2800" s="16">
        <f t="shared" si="182"/>
        <v>42675.262962962966</v>
      </c>
      <c r="T2800" s="16">
        <f t="shared" si="183"/>
        <v>42705.304629629631</v>
      </c>
    </row>
    <row r="2801" spans="1:20" ht="42" x14ac:dyDescent="0.3">
      <c r="A2801">
        <v>4029</v>
      </c>
      <c r="B2801" s="3" t="s">
        <v>4025</v>
      </c>
      <c r="C2801" s="3" t="s">
        <v>8134</v>
      </c>
      <c r="D2801" s="6">
        <v>20000</v>
      </c>
      <c r="E2801" s="8">
        <v>0</v>
      </c>
      <c r="F2801" t="s">
        <v>8220</v>
      </c>
      <c r="G2801" t="s">
        <v>8223</v>
      </c>
      <c r="H2801" t="s">
        <v>8245</v>
      </c>
      <c r="I2801">
        <v>1450053370</v>
      </c>
      <c r="J2801">
        <v>1447461370</v>
      </c>
      <c r="K2801" t="b">
        <v>0</v>
      </c>
      <c r="L2801">
        <v>0</v>
      </c>
      <c r="M2801" t="b">
        <v>0</v>
      </c>
      <c r="N2801" t="s">
        <v>8269</v>
      </c>
      <c r="O2801" s="9">
        <f t="shared" si="180"/>
        <v>0</v>
      </c>
      <c r="P2801">
        <f t="shared" si="181"/>
        <v>0</v>
      </c>
      <c r="Q2801" s="11" t="s">
        <v>8315</v>
      </c>
      <c r="R2801" t="s">
        <v>8316</v>
      </c>
      <c r="S2801" s="16">
        <f t="shared" si="182"/>
        <v>42322.025115740747</v>
      </c>
      <c r="T2801" s="16">
        <f t="shared" si="183"/>
        <v>42352.025115740747</v>
      </c>
    </row>
    <row r="2802" spans="1:20" ht="42" x14ac:dyDescent="0.3">
      <c r="A2802">
        <v>4049</v>
      </c>
      <c r="B2802" s="3" t="s">
        <v>4045</v>
      </c>
      <c r="C2802" s="3" t="s">
        <v>8153</v>
      </c>
      <c r="D2802" s="6">
        <v>20000</v>
      </c>
      <c r="E2802" s="8">
        <v>16</v>
      </c>
      <c r="F2802" t="s">
        <v>8220</v>
      </c>
      <c r="G2802" t="s">
        <v>8223</v>
      </c>
      <c r="H2802" t="s">
        <v>8245</v>
      </c>
      <c r="I2802">
        <v>1436914815</v>
      </c>
      <c r="J2802">
        <v>1434322815</v>
      </c>
      <c r="K2802" t="b">
        <v>0</v>
      </c>
      <c r="L2802">
        <v>1</v>
      </c>
      <c r="M2802" t="b">
        <v>0</v>
      </c>
      <c r="N2802" t="s">
        <v>8269</v>
      </c>
      <c r="O2802" s="9">
        <f t="shared" si="180"/>
        <v>0</v>
      </c>
      <c r="P2802">
        <f t="shared" si="181"/>
        <v>16</v>
      </c>
      <c r="Q2802" s="11" t="s">
        <v>8315</v>
      </c>
      <c r="R2802" t="s">
        <v>8316</v>
      </c>
      <c r="S2802" s="16">
        <f t="shared" si="182"/>
        <v>42169.958506944444</v>
      </c>
      <c r="T2802" s="16">
        <f t="shared" si="183"/>
        <v>42199.958506944444</v>
      </c>
    </row>
    <row r="2803" spans="1:20" ht="42" x14ac:dyDescent="0.3">
      <c r="A2803">
        <v>4062</v>
      </c>
      <c r="B2803" s="3" t="s">
        <v>4058</v>
      </c>
      <c r="C2803" s="3" t="s">
        <v>8166</v>
      </c>
      <c r="D2803" s="6">
        <v>20000</v>
      </c>
      <c r="E2803" s="8">
        <v>490</v>
      </c>
      <c r="F2803" t="s">
        <v>8220</v>
      </c>
      <c r="G2803" t="s">
        <v>8223</v>
      </c>
      <c r="H2803" t="s">
        <v>8245</v>
      </c>
      <c r="I2803">
        <v>1467481468</v>
      </c>
      <c r="J2803">
        <v>1464889468</v>
      </c>
      <c r="K2803" t="b">
        <v>0</v>
      </c>
      <c r="L2803">
        <v>3</v>
      </c>
      <c r="M2803" t="b">
        <v>0</v>
      </c>
      <c r="N2803" t="s">
        <v>8269</v>
      </c>
      <c r="O2803" s="9">
        <f t="shared" si="180"/>
        <v>2</v>
      </c>
      <c r="P2803">
        <f t="shared" si="181"/>
        <v>163.33000000000001</v>
      </c>
      <c r="Q2803" s="11" t="s">
        <v>8315</v>
      </c>
      <c r="R2803" t="s">
        <v>8316</v>
      </c>
      <c r="S2803" s="16">
        <f t="shared" si="182"/>
        <v>42523.739212962959</v>
      </c>
      <c r="T2803" s="16">
        <f t="shared" si="183"/>
        <v>42553.739212962959</v>
      </c>
    </row>
    <row r="2804" spans="1:20" ht="56" x14ac:dyDescent="0.3">
      <c r="A2804">
        <v>4071</v>
      </c>
      <c r="B2804" s="3" t="s">
        <v>4067</v>
      </c>
      <c r="C2804" s="3" t="s">
        <v>8174</v>
      </c>
      <c r="D2804" s="6">
        <v>20000</v>
      </c>
      <c r="E2804" s="8">
        <v>0</v>
      </c>
      <c r="F2804" t="s">
        <v>8220</v>
      </c>
      <c r="G2804" t="s">
        <v>8237</v>
      </c>
      <c r="H2804" t="s">
        <v>8255</v>
      </c>
      <c r="I2804">
        <v>1482779931</v>
      </c>
      <c r="J2804">
        <v>1480187931</v>
      </c>
      <c r="K2804" t="b">
        <v>0</v>
      </c>
      <c r="L2804">
        <v>0</v>
      </c>
      <c r="M2804" t="b">
        <v>0</v>
      </c>
      <c r="N2804" t="s">
        <v>8269</v>
      </c>
      <c r="O2804" s="9">
        <f t="shared" si="180"/>
        <v>0</v>
      </c>
      <c r="P2804">
        <f t="shared" si="181"/>
        <v>0</v>
      </c>
      <c r="Q2804" s="11" t="s">
        <v>8315</v>
      </c>
      <c r="R2804" t="s">
        <v>8316</v>
      </c>
      <c r="S2804" s="16">
        <f t="shared" si="182"/>
        <v>42700.804756944446</v>
      </c>
      <c r="T2804" s="16">
        <f t="shared" si="183"/>
        <v>42730.804756944446</v>
      </c>
    </row>
    <row r="2805" spans="1:20" ht="28" x14ac:dyDescent="0.3">
      <c r="A2805">
        <v>4022</v>
      </c>
      <c r="B2805" s="3" t="s">
        <v>4018</v>
      </c>
      <c r="C2805" s="3" t="s">
        <v>8127</v>
      </c>
      <c r="D2805" s="6">
        <v>18000</v>
      </c>
      <c r="E2805" s="8">
        <v>12521</v>
      </c>
      <c r="F2805" t="s">
        <v>8220</v>
      </c>
      <c r="G2805" t="s">
        <v>8223</v>
      </c>
      <c r="H2805" t="s">
        <v>8245</v>
      </c>
      <c r="I2805">
        <v>1422759240</v>
      </c>
      <c r="J2805">
        <v>1418824867</v>
      </c>
      <c r="K2805" t="b">
        <v>0</v>
      </c>
      <c r="L2805">
        <v>197</v>
      </c>
      <c r="M2805" t="b">
        <v>0</v>
      </c>
      <c r="N2805" t="s">
        <v>8269</v>
      </c>
      <c r="O2805" s="9">
        <f t="shared" si="180"/>
        <v>70</v>
      </c>
      <c r="P2805">
        <f t="shared" si="181"/>
        <v>63.56</v>
      </c>
      <c r="Q2805" s="11" t="s">
        <v>8315</v>
      </c>
      <c r="R2805" t="s">
        <v>8316</v>
      </c>
      <c r="S2805" s="16">
        <f t="shared" si="182"/>
        <v>41990.584108796291</v>
      </c>
      <c r="T2805" s="16">
        <f t="shared" si="183"/>
        <v>42036.120833333334</v>
      </c>
    </row>
    <row r="2806" spans="1:20" ht="42" x14ac:dyDescent="0.3">
      <c r="A2806">
        <v>3953</v>
      </c>
      <c r="B2806" s="3" t="s">
        <v>3950</v>
      </c>
      <c r="C2806" s="3" t="s">
        <v>8060</v>
      </c>
      <c r="D2806" s="6">
        <v>17600</v>
      </c>
      <c r="E2806" s="8">
        <v>0</v>
      </c>
      <c r="F2806" t="s">
        <v>8220</v>
      </c>
      <c r="G2806" t="s">
        <v>8223</v>
      </c>
      <c r="H2806" t="s">
        <v>8245</v>
      </c>
      <c r="I2806">
        <v>1469834940</v>
      </c>
      <c r="J2806">
        <v>1467162586</v>
      </c>
      <c r="K2806" t="b">
        <v>0</v>
      </c>
      <c r="L2806">
        <v>0</v>
      </c>
      <c r="M2806" t="b">
        <v>0</v>
      </c>
      <c r="N2806" t="s">
        <v>8269</v>
      </c>
      <c r="O2806" s="9">
        <f t="shared" si="180"/>
        <v>0</v>
      </c>
      <c r="P2806">
        <f t="shared" si="181"/>
        <v>0</v>
      </c>
      <c r="Q2806" s="11" t="s">
        <v>8315</v>
      </c>
      <c r="R2806" t="s">
        <v>8316</v>
      </c>
      <c r="S2806" s="16">
        <f t="shared" si="182"/>
        <v>42550.048449074078</v>
      </c>
      <c r="T2806" s="16">
        <f t="shared" si="183"/>
        <v>42580.978472222225</v>
      </c>
    </row>
    <row r="2807" spans="1:20" ht="42" x14ac:dyDescent="0.3">
      <c r="A2807">
        <v>4048</v>
      </c>
      <c r="B2807" s="3" t="s">
        <v>4044</v>
      </c>
      <c r="C2807" s="3" t="s">
        <v>8152</v>
      </c>
      <c r="D2807" s="6">
        <v>17000</v>
      </c>
      <c r="E2807" s="8">
        <v>3001</v>
      </c>
      <c r="F2807" t="s">
        <v>8220</v>
      </c>
      <c r="G2807" t="s">
        <v>8224</v>
      </c>
      <c r="H2807" t="s">
        <v>8246</v>
      </c>
      <c r="I2807">
        <v>1460373187</v>
      </c>
      <c r="J2807">
        <v>1457352787</v>
      </c>
      <c r="K2807" t="b">
        <v>0</v>
      </c>
      <c r="L2807">
        <v>91</v>
      </c>
      <c r="M2807" t="b">
        <v>0</v>
      </c>
      <c r="N2807" t="s">
        <v>8269</v>
      </c>
      <c r="O2807" s="9">
        <f t="shared" si="180"/>
        <v>18</v>
      </c>
      <c r="P2807">
        <f t="shared" si="181"/>
        <v>32.979999999999997</v>
      </c>
      <c r="Q2807" s="11" t="s">
        <v>8315</v>
      </c>
      <c r="R2807" t="s">
        <v>8316</v>
      </c>
      <c r="S2807" s="16">
        <f t="shared" si="182"/>
        <v>42436.509108796294</v>
      </c>
      <c r="T2807" s="16">
        <f t="shared" si="183"/>
        <v>42471.467442129629</v>
      </c>
    </row>
    <row r="2808" spans="1:20" ht="42" x14ac:dyDescent="0.3">
      <c r="A2808">
        <v>3187</v>
      </c>
      <c r="B2808" s="3" t="s">
        <v>3187</v>
      </c>
      <c r="C2808" s="3" t="s">
        <v>7297</v>
      </c>
      <c r="D2808" s="6">
        <v>15000</v>
      </c>
      <c r="E2808" s="8">
        <v>17444</v>
      </c>
      <c r="F2808" t="s">
        <v>8218</v>
      </c>
      <c r="G2808" t="s">
        <v>8223</v>
      </c>
      <c r="H2808" t="s">
        <v>8245</v>
      </c>
      <c r="I2808">
        <v>1407167973</v>
      </c>
      <c r="J2808">
        <v>1405439973</v>
      </c>
      <c r="K2808" t="b">
        <v>1</v>
      </c>
      <c r="L2808">
        <v>244</v>
      </c>
      <c r="M2808" t="b">
        <v>1</v>
      </c>
      <c r="N2808" t="s">
        <v>8269</v>
      </c>
      <c r="O2808" s="9">
        <f t="shared" si="180"/>
        <v>116</v>
      </c>
      <c r="P2808">
        <f t="shared" si="181"/>
        <v>71.489999999999995</v>
      </c>
      <c r="Q2808" s="11" t="s">
        <v>8315</v>
      </c>
      <c r="R2808" t="s">
        <v>8316</v>
      </c>
      <c r="S2808" s="16">
        <f t="shared" si="182"/>
        <v>41835.666354166664</v>
      </c>
      <c r="T2808" s="16">
        <f t="shared" si="183"/>
        <v>41855.666354166664</v>
      </c>
    </row>
    <row r="2809" spans="1:20" ht="42" x14ac:dyDescent="0.3">
      <c r="A2809">
        <v>3402</v>
      </c>
      <c r="B2809" s="3" t="s">
        <v>3401</v>
      </c>
      <c r="C2809" s="3" t="s">
        <v>7512</v>
      </c>
      <c r="D2809" s="6">
        <v>15000</v>
      </c>
      <c r="E2809" s="8">
        <v>16465</v>
      </c>
      <c r="F2809" t="s">
        <v>8218</v>
      </c>
      <c r="G2809" t="s">
        <v>8223</v>
      </c>
      <c r="H2809" t="s">
        <v>8245</v>
      </c>
      <c r="I2809">
        <v>1447295460</v>
      </c>
      <c r="J2809">
        <v>1444747843</v>
      </c>
      <c r="K2809" t="b">
        <v>0</v>
      </c>
      <c r="L2809">
        <v>165</v>
      </c>
      <c r="M2809" t="b">
        <v>1</v>
      </c>
      <c r="N2809" t="s">
        <v>8269</v>
      </c>
      <c r="O2809" s="9">
        <f t="shared" si="180"/>
        <v>110</v>
      </c>
      <c r="P2809">
        <f t="shared" si="181"/>
        <v>99.79</v>
      </c>
      <c r="Q2809" s="11" t="s">
        <v>8315</v>
      </c>
      <c r="R2809" t="s">
        <v>8316</v>
      </c>
      <c r="S2809" s="16">
        <f t="shared" si="182"/>
        <v>42290.61855324074</v>
      </c>
      <c r="T2809" s="16">
        <f t="shared" si="183"/>
        <v>42320.104861111111</v>
      </c>
    </row>
    <row r="2810" spans="1:20" ht="42" x14ac:dyDescent="0.3">
      <c r="A2810">
        <v>3274</v>
      </c>
      <c r="B2810" s="3" t="s">
        <v>3274</v>
      </c>
      <c r="C2810" s="3" t="s">
        <v>7384</v>
      </c>
      <c r="D2810" s="6">
        <v>15500</v>
      </c>
      <c r="E2810" s="8">
        <v>15705</v>
      </c>
      <c r="F2810" t="s">
        <v>8218</v>
      </c>
      <c r="G2810" t="s">
        <v>8223</v>
      </c>
      <c r="H2810" t="s">
        <v>8245</v>
      </c>
      <c r="I2810">
        <v>1458075600</v>
      </c>
      <c r="J2810">
        <v>1454259272</v>
      </c>
      <c r="K2810" t="b">
        <v>1</v>
      </c>
      <c r="L2810">
        <v>286</v>
      </c>
      <c r="M2810" t="b">
        <v>1</v>
      </c>
      <c r="N2810" t="s">
        <v>8269</v>
      </c>
      <c r="O2810" s="9">
        <f t="shared" si="180"/>
        <v>101</v>
      </c>
      <c r="P2810">
        <f t="shared" si="181"/>
        <v>54.91</v>
      </c>
      <c r="Q2810" s="11" t="s">
        <v>8315</v>
      </c>
      <c r="R2810" t="s">
        <v>8316</v>
      </c>
      <c r="S2810" s="16">
        <f t="shared" si="182"/>
        <v>42400.704537037032</v>
      </c>
      <c r="T2810" s="16">
        <f t="shared" si="183"/>
        <v>42444.875</v>
      </c>
    </row>
    <row r="2811" spans="1:20" ht="42" x14ac:dyDescent="0.3">
      <c r="A2811">
        <v>2868</v>
      </c>
      <c r="B2811" s="3" t="s">
        <v>2868</v>
      </c>
      <c r="C2811" s="3" t="s">
        <v>6978</v>
      </c>
      <c r="D2811" s="6">
        <v>15000</v>
      </c>
      <c r="E2811" s="8">
        <v>6301.76</v>
      </c>
      <c r="F2811" t="s">
        <v>8220</v>
      </c>
      <c r="G2811" t="s">
        <v>8223</v>
      </c>
      <c r="H2811" t="s">
        <v>8245</v>
      </c>
      <c r="I2811">
        <v>1475697054</v>
      </c>
      <c r="J2811">
        <v>1473105054</v>
      </c>
      <c r="K2811" t="b">
        <v>0</v>
      </c>
      <c r="L2811">
        <v>60</v>
      </c>
      <c r="M2811" t="b">
        <v>0</v>
      </c>
      <c r="N2811" t="s">
        <v>8269</v>
      </c>
      <c r="O2811" s="9">
        <f t="shared" si="180"/>
        <v>42</v>
      </c>
      <c r="P2811">
        <f t="shared" si="181"/>
        <v>105.03</v>
      </c>
      <c r="Q2811" s="11" t="s">
        <v>8315</v>
      </c>
      <c r="R2811" t="s">
        <v>8316</v>
      </c>
      <c r="S2811" s="16">
        <f t="shared" si="182"/>
        <v>42618.827013888891</v>
      </c>
      <c r="T2811" s="16">
        <f t="shared" si="183"/>
        <v>42648.827013888891</v>
      </c>
    </row>
    <row r="2812" spans="1:20" ht="42" x14ac:dyDescent="0.3">
      <c r="A2812">
        <v>534</v>
      </c>
      <c r="B2812" s="3" t="s">
        <v>535</v>
      </c>
      <c r="C2812" s="3" t="s">
        <v>4644</v>
      </c>
      <c r="D2812" s="6">
        <v>15000</v>
      </c>
      <c r="E2812" s="8">
        <v>15700</v>
      </c>
      <c r="F2812" t="s">
        <v>8218</v>
      </c>
      <c r="G2812" t="s">
        <v>8233</v>
      </c>
      <c r="H2812" t="s">
        <v>8253</v>
      </c>
      <c r="I2812">
        <v>1446418800</v>
      </c>
      <c r="J2812">
        <v>1443036470</v>
      </c>
      <c r="K2812" t="b">
        <v>0</v>
      </c>
      <c r="L2812">
        <v>48</v>
      </c>
      <c r="M2812" t="b">
        <v>1</v>
      </c>
      <c r="N2812" t="s">
        <v>8269</v>
      </c>
      <c r="O2812" s="9">
        <f t="shared" si="180"/>
        <v>105</v>
      </c>
      <c r="P2812">
        <f t="shared" si="181"/>
        <v>327.08</v>
      </c>
      <c r="Q2812" s="11" t="s">
        <v>8315</v>
      </c>
      <c r="R2812" t="s">
        <v>8316</v>
      </c>
      <c r="S2812" s="16">
        <f t="shared" si="182"/>
        <v>42270.810995370368</v>
      </c>
      <c r="T2812" s="16">
        <f t="shared" si="183"/>
        <v>42309.958333333328</v>
      </c>
    </row>
    <row r="2813" spans="1:20" ht="42" x14ac:dyDescent="0.3">
      <c r="A2813">
        <v>3304</v>
      </c>
      <c r="B2813" s="3" t="s">
        <v>3304</v>
      </c>
      <c r="C2813" s="3" t="s">
        <v>7414</v>
      </c>
      <c r="D2813" s="6">
        <v>15000</v>
      </c>
      <c r="E2813" s="8">
        <v>15677.5</v>
      </c>
      <c r="F2813" t="s">
        <v>8218</v>
      </c>
      <c r="G2813" t="s">
        <v>8223</v>
      </c>
      <c r="H2813" t="s">
        <v>8245</v>
      </c>
      <c r="I2813">
        <v>1482418752</v>
      </c>
      <c r="J2813">
        <v>1479826752</v>
      </c>
      <c r="K2813" t="b">
        <v>0</v>
      </c>
      <c r="L2813">
        <v>175</v>
      </c>
      <c r="M2813" t="b">
        <v>1</v>
      </c>
      <c r="N2813" t="s">
        <v>8269</v>
      </c>
      <c r="O2813" s="9">
        <f t="shared" si="180"/>
        <v>105</v>
      </c>
      <c r="P2813">
        <f t="shared" si="181"/>
        <v>89.59</v>
      </c>
      <c r="Q2813" s="11" t="s">
        <v>8315</v>
      </c>
      <c r="R2813" t="s">
        <v>8316</v>
      </c>
      <c r="S2813" s="16">
        <f t="shared" si="182"/>
        <v>42696.624444444446</v>
      </c>
      <c r="T2813" s="16">
        <f t="shared" si="183"/>
        <v>42726.624444444446</v>
      </c>
    </row>
    <row r="2814" spans="1:20" ht="42" x14ac:dyDescent="0.3">
      <c r="A2814">
        <v>3411</v>
      </c>
      <c r="B2814" s="3" t="s">
        <v>3410</v>
      </c>
      <c r="C2814" s="3" t="s">
        <v>7521</v>
      </c>
      <c r="D2814" s="6">
        <v>15000</v>
      </c>
      <c r="E2814" s="8">
        <v>15535</v>
      </c>
      <c r="F2814" t="s">
        <v>8218</v>
      </c>
      <c r="G2814" t="s">
        <v>8223</v>
      </c>
      <c r="H2814" t="s">
        <v>8245</v>
      </c>
      <c r="I2814">
        <v>1444264372</v>
      </c>
      <c r="J2814">
        <v>1442536372</v>
      </c>
      <c r="K2814" t="b">
        <v>0</v>
      </c>
      <c r="L2814">
        <v>78</v>
      </c>
      <c r="M2814" t="b">
        <v>1</v>
      </c>
      <c r="N2814" t="s">
        <v>8269</v>
      </c>
      <c r="O2814" s="9">
        <f t="shared" si="180"/>
        <v>104</v>
      </c>
      <c r="P2814">
        <f t="shared" si="181"/>
        <v>199.17</v>
      </c>
      <c r="Q2814" s="11" t="s">
        <v>8315</v>
      </c>
      <c r="R2814" t="s">
        <v>8316</v>
      </c>
      <c r="S2814" s="16">
        <f t="shared" si="182"/>
        <v>42265.022824074069</v>
      </c>
      <c r="T2814" s="16">
        <f t="shared" si="183"/>
        <v>42285.022824074069</v>
      </c>
    </row>
    <row r="2815" spans="1:20" ht="42" x14ac:dyDescent="0.3">
      <c r="A2815">
        <v>3235</v>
      </c>
      <c r="B2815" s="3" t="s">
        <v>3235</v>
      </c>
      <c r="C2815" s="3" t="s">
        <v>7345</v>
      </c>
      <c r="D2815" s="6">
        <v>15000</v>
      </c>
      <c r="E2815" s="8">
        <v>15481</v>
      </c>
      <c r="F2815" t="s">
        <v>8218</v>
      </c>
      <c r="G2815" t="s">
        <v>8223</v>
      </c>
      <c r="H2815" t="s">
        <v>8245</v>
      </c>
      <c r="I2815">
        <v>1467361251</v>
      </c>
      <c r="J2815">
        <v>1464769251</v>
      </c>
      <c r="K2815" t="b">
        <v>1</v>
      </c>
      <c r="L2815">
        <v>181</v>
      </c>
      <c r="M2815" t="b">
        <v>1</v>
      </c>
      <c r="N2815" t="s">
        <v>8269</v>
      </c>
      <c r="O2815" s="9">
        <f t="shared" si="180"/>
        <v>103</v>
      </c>
      <c r="P2815">
        <f t="shared" si="181"/>
        <v>85.53</v>
      </c>
      <c r="Q2815" s="11" t="s">
        <v>8315</v>
      </c>
      <c r="R2815" t="s">
        <v>8316</v>
      </c>
      <c r="S2815" s="16">
        <f t="shared" si="182"/>
        <v>42522.347812499997</v>
      </c>
      <c r="T2815" s="16">
        <f t="shared" si="183"/>
        <v>42552.347812499997</v>
      </c>
    </row>
    <row r="2816" spans="1:20" ht="42" x14ac:dyDescent="0.3">
      <c r="A2816">
        <v>3272</v>
      </c>
      <c r="B2816" s="3" t="s">
        <v>3272</v>
      </c>
      <c r="C2816" s="3" t="s">
        <v>7382</v>
      </c>
      <c r="D2816" s="6">
        <v>10000</v>
      </c>
      <c r="E2816" s="8">
        <v>15443</v>
      </c>
      <c r="F2816" t="s">
        <v>8218</v>
      </c>
      <c r="G2816" t="s">
        <v>8223</v>
      </c>
      <c r="H2816" t="s">
        <v>8245</v>
      </c>
      <c r="I2816">
        <v>1446814809</v>
      </c>
      <c r="J2816">
        <v>1444219209</v>
      </c>
      <c r="K2816" t="b">
        <v>1</v>
      </c>
      <c r="L2816">
        <v>145</v>
      </c>
      <c r="M2816" t="b">
        <v>1</v>
      </c>
      <c r="N2816" t="s">
        <v>8269</v>
      </c>
      <c r="O2816" s="9">
        <f t="shared" si="180"/>
        <v>154</v>
      </c>
      <c r="P2816">
        <f t="shared" si="181"/>
        <v>106.5</v>
      </c>
      <c r="Q2816" s="11" t="s">
        <v>8315</v>
      </c>
      <c r="R2816" t="s">
        <v>8316</v>
      </c>
      <c r="S2816" s="16">
        <f t="shared" si="182"/>
        <v>42284.500104166669</v>
      </c>
      <c r="T2816" s="16">
        <f t="shared" si="183"/>
        <v>42314.541770833333</v>
      </c>
    </row>
    <row r="2817" spans="1:20" ht="42" x14ac:dyDescent="0.3">
      <c r="A2817">
        <v>1293</v>
      </c>
      <c r="B2817" s="3" t="s">
        <v>1294</v>
      </c>
      <c r="C2817" s="3" t="s">
        <v>5403</v>
      </c>
      <c r="D2817" s="6">
        <v>15000</v>
      </c>
      <c r="E2817" s="8">
        <v>15335</v>
      </c>
      <c r="F2817" t="s">
        <v>8218</v>
      </c>
      <c r="G2817" t="s">
        <v>8223</v>
      </c>
      <c r="H2817" t="s">
        <v>8245</v>
      </c>
      <c r="I2817">
        <v>1447523371</v>
      </c>
      <c r="J2817">
        <v>1444927771</v>
      </c>
      <c r="K2817" t="b">
        <v>0</v>
      </c>
      <c r="L2817">
        <v>120</v>
      </c>
      <c r="M2817" t="b">
        <v>1</v>
      </c>
      <c r="N2817" t="s">
        <v>8269</v>
      </c>
      <c r="O2817" s="9">
        <f t="shared" si="180"/>
        <v>102</v>
      </c>
      <c r="P2817">
        <f t="shared" si="181"/>
        <v>127.79</v>
      </c>
      <c r="Q2817" s="11" t="s">
        <v>8315</v>
      </c>
      <c r="R2817" t="s">
        <v>8316</v>
      </c>
      <c r="S2817" s="16">
        <f t="shared" si="182"/>
        <v>42292.701053240744</v>
      </c>
      <c r="T2817" s="16">
        <f t="shared" si="183"/>
        <v>42322.742719907401</v>
      </c>
    </row>
    <row r="2818" spans="1:20" ht="28" x14ac:dyDescent="0.3">
      <c r="A2818">
        <v>3338</v>
      </c>
      <c r="B2818" s="3" t="s">
        <v>3338</v>
      </c>
      <c r="C2818" s="3" t="s">
        <v>7448</v>
      </c>
      <c r="D2818" s="6">
        <v>15000</v>
      </c>
      <c r="E2818" s="8">
        <v>15327</v>
      </c>
      <c r="F2818" t="s">
        <v>8218</v>
      </c>
      <c r="G2818" t="s">
        <v>8223</v>
      </c>
      <c r="H2818" t="s">
        <v>8245</v>
      </c>
      <c r="I2818">
        <v>1487944080</v>
      </c>
      <c r="J2818">
        <v>1486129680</v>
      </c>
      <c r="K2818" t="b">
        <v>0</v>
      </c>
      <c r="L2818">
        <v>112</v>
      </c>
      <c r="M2818" t="b">
        <v>1</v>
      </c>
      <c r="N2818" t="s">
        <v>8269</v>
      </c>
      <c r="O2818" s="9">
        <f t="shared" si="180"/>
        <v>102</v>
      </c>
      <c r="P2818">
        <f t="shared" si="181"/>
        <v>136.85</v>
      </c>
      <c r="Q2818" s="11" t="s">
        <v>8315</v>
      </c>
      <c r="R2818" t="s">
        <v>8316</v>
      </c>
      <c r="S2818" s="16">
        <f t="shared" si="182"/>
        <v>42769.574999999997</v>
      </c>
      <c r="T2818" s="16">
        <f t="shared" si="183"/>
        <v>42790.574999999997</v>
      </c>
    </row>
    <row r="2819" spans="1:20" ht="42" x14ac:dyDescent="0.3">
      <c r="A2819">
        <v>3267</v>
      </c>
      <c r="B2819" s="3" t="s">
        <v>3267</v>
      </c>
      <c r="C2819" s="3" t="s">
        <v>7377</v>
      </c>
      <c r="D2819" s="6">
        <v>15000</v>
      </c>
      <c r="E2819" s="8">
        <v>15315</v>
      </c>
      <c r="F2819" t="s">
        <v>8218</v>
      </c>
      <c r="G2819" t="s">
        <v>8223</v>
      </c>
      <c r="H2819" t="s">
        <v>8245</v>
      </c>
      <c r="I2819">
        <v>1437156660</v>
      </c>
      <c r="J2819">
        <v>1434564660</v>
      </c>
      <c r="K2819" t="b">
        <v>1</v>
      </c>
      <c r="L2819">
        <v>288</v>
      </c>
      <c r="M2819" t="b">
        <v>1</v>
      </c>
      <c r="N2819" t="s">
        <v>8269</v>
      </c>
      <c r="O2819" s="9">
        <f t="shared" si="180"/>
        <v>102</v>
      </c>
      <c r="P2819">
        <f t="shared" si="181"/>
        <v>53.18</v>
      </c>
      <c r="Q2819" s="11" t="s">
        <v>8315</v>
      </c>
      <c r="R2819" t="s">
        <v>8316</v>
      </c>
      <c r="S2819" s="16">
        <f t="shared" si="182"/>
        <v>42172.757638888885</v>
      </c>
      <c r="T2819" s="16">
        <f t="shared" si="183"/>
        <v>42202.757638888885</v>
      </c>
    </row>
    <row r="2820" spans="1:20" ht="42" x14ac:dyDescent="0.3">
      <c r="A2820">
        <v>3286</v>
      </c>
      <c r="B2820" s="3" t="s">
        <v>3286</v>
      </c>
      <c r="C2820" s="3" t="s">
        <v>7396</v>
      </c>
      <c r="D2820" s="6">
        <v>15000</v>
      </c>
      <c r="E2820" s="8">
        <v>15265</v>
      </c>
      <c r="F2820" t="s">
        <v>8218</v>
      </c>
      <c r="G2820" t="s">
        <v>8223</v>
      </c>
      <c r="H2820" t="s">
        <v>8245</v>
      </c>
      <c r="I2820">
        <v>1471291782</v>
      </c>
      <c r="J2820">
        <v>1468699782</v>
      </c>
      <c r="K2820" t="b">
        <v>0</v>
      </c>
      <c r="L2820">
        <v>122</v>
      </c>
      <c r="M2820" t="b">
        <v>1</v>
      </c>
      <c r="N2820" t="s">
        <v>8269</v>
      </c>
      <c r="O2820" s="9">
        <f t="shared" si="180"/>
        <v>102</v>
      </c>
      <c r="P2820">
        <f t="shared" si="181"/>
        <v>125.12</v>
      </c>
      <c r="Q2820" s="11" t="s">
        <v>8315</v>
      </c>
      <c r="R2820" t="s">
        <v>8316</v>
      </c>
      <c r="S2820" s="16">
        <f t="shared" si="182"/>
        <v>42567.840069444443</v>
      </c>
      <c r="T2820" s="16">
        <f t="shared" si="183"/>
        <v>42597.840069444443</v>
      </c>
    </row>
    <row r="2821" spans="1:20" ht="42" x14ac:dyDescent="0.3">
      <c r="A2821">
        <v>3890</v>
      </c>
      <c r="B2821" s="3" t="s">
        <v>3887</v>
      </c>
      <c r="C2821" s="3" t="s">
        <v>7998</v>
      </c>
      <c r="D2821" s="6">
        <v>15000</v>
      </c>
      <c r="E2821" s="8">
        <v>2524</v>
      </c>
      <c r="F2821" t="s">
        <v>8220</v>
      </c>
      <c r="G2821" t="s">
        <v>8223</v>
      </c>
      <c r="H2821" t="s">
        <v>8245</v>
      </c>
      <c r="I2821">
        <v>1439662344</v>
      </c>
      <c r="J2821">
        <v>1434478344</v>
      </c>
      <c r="K2821" t="b">
        <v>0</v>
      </c>
      <c r="L2821">
        <v>8</v>
      </c>
      <c r="M2821" t="b">
        <v>0</v>
      </c>
      <c r="N2821" t="s">
        <v>8269</v>
      </c>
      <c r="O2821" s="9">
        <f t="shared" si="180"/>
        <v>17</v>
      </c>
      <c r="P2821">
        <f t="shared" si="181"/>
        <v>315.5</v>
      </c>
      <c r="Q2821" s="11" t="s">
        <v>8315</v>
      </c>
      <c r="R2821" t="s">
        <v>8316</v>
      </c>
      <c r="S2821" s="16">
        <f t="shared" si="182"/>
        <v>42171.758611111116</v>
      </c>
      <c r="T2821" s="16">
        <f t="shared" si="183"/>
        <v>42231.758611111116</v>
      </c>
    </row>
    <row r="2822" spans="1:20" ht="42" x14ac:dyDescent="0.3">
      <c r="A2822">
        <v>3894</v>
      </c>
      <c r="B2822" s="3" t="s">
        <v>3891</v>
      </c>
      <c r="C2822" s="3" t="s">
        <v>8002</v>
      </c>
      <c r="D2822" s="6">
        <v>15000</v>
      </c>
      <c r="E2822" s="8">
        <v>520</v>
      </c>
      <c r="F2822" t="s">
        <v>8220</v>
      </c>
      <c r="G2822" t="s">
        <v>8223</v>
      </c>
      <c r="H2822" t="s">
        <v>8245</v>
      </c>
      <c r="I2822">
        <v>1481000340</v>
      </c>
      <c r="J2822">
        <v>1478386812</v>
      </c>
      <c r="K2822" t="b">
        <v>0</v>
      </c>
      <c r="L2822">
        <v>11</v>
      </c>
      <c r="M2822" t="b">
        <v>0</v>
      </c>
      <c r="N2822" t="s">
        <v>8269</v>
      </c>
      <c r="O2822" s="9">
        <f t="shared" si="180"/>
        <v>3</v>
      </c>
      <c r="P2822">
        <f t="shared" si="181"/>
        <v>47.27</v>
      </c>
      <c r="Q2822" s="11" t="s">
        <v>8315</v>
      </c>
      <c r="R2822" t="s">
        <v>8316</v>
      </c>
      <c r="S2822" s="16">
        <f t="shared" si="182"/>
        <v>42679.958472222221</v>
      </c>
      <c r="T2822" s="16">
        <f t="shared" si="183"/>
        <v>42710.207638888889</v>
      </c>
    </row>
    <row r="2823" spans="1:20" ht="42" x14ac:dyDescent="0.3">
      <c r="A2823">
        <v>3912</v>
      </c>
      <c r="B2823" s="3" t="s">
        <v>3909</v>
      </c>
      <c r="C2823" s="3" t="s">
        <v>8020</v>
      </c>
      <c r="D2823" s="6">
        <v>15000</v>
      </c>
      <c r="E2823" s="8">
        <v>1</v>
      </c>
      <c r="F2823" t="s">
        <v>8220</v>
      </c>
      <c r="G2823" t="s">
        <v>8223</v>
      </c>
      <c r="H2823" t="s">
        <v>8245</v>
      </c>
      <c r="I2823">
        <v>1429936500</v>
      </c>
      <c r="J2823">
        <v>1424759330</v>
      </c>
      <c r="K2823" t="b">
        <v>0</v>
      </c>
      <c r="L2823">
        <v>1</v>
      </c>
      <c r="M2823" t="b">
        <v>0</v>
      </c>
      <c r="N2823" t="s">
        <v>8269</v>
      </c>
      <c r="O2823" s="9">
        <f t="shared" si="180"/>
        <v>0</v>
      </c>
      <c r="P2823">
        <f t="shared" si="181"/>
        <v>1</v>
      </c>
      <c r="Q2823" s="11" t="s">
        <v>8315</v>
      </c>
      <c r="R2823" t="s">
        <v>8316</v>
      </c>
      <c r="S2823" s="16">
        <f t="shared" si="182"/>
        <v>42059.270023148143</v>
      </c>
      <c r="T2823" s="16">
        <f t="shared" si="183"/>
        <v>42119.190972222219</v>
      </c>
    </row>
    <row r="2824" spans="1:20" ht="42" x14ac:dyDescent="0.3">
      <c r="A2824">
        <v>3924</v>
      </c>
      <c r="B2824" s="3" t="s">
        <v>3921</v>
      </c>
      <c r="C2824" s="3" t="s">
        <v>8032</v>
      </c>
      <c r="D2824" s="6">
        <v>15000</v>
      </c>
      <c r="E2824" s="8">
        <v>2290</v>
      </c>
      <c r="F2824" t="s">
        <v>8220</v>
      </c>
      <c r="G2824" t="s">
        <v>8223</v>
      </c>
      <c r="H2824" t="s">
        <v>8245</v>
      </c>
      <c r="I2824">
        <v>1403823722</v>
      </c>
      <c r="J2824">
        <v>1401231722</v>
      </c>
      <c r="K2824" t="b">
        <v>0</v>
      </c>
      <c r="L2824">
        <v>40</v>
      </c>
      <c r="M2824" t="b">
        <v>0</v>
      </c>
      <c r="N2824" t="s">
        <v>8269</v>
      </c>
      <c r="O2824" s="9">
        <f t="shared" si="180"/>
        <v>15</v>
      </c>
      <c r="P2824">
        <f t="shared" si="181"/>
        <v>57.25</v>
      </c>
      <c r="Q2824" s="11" t="s">
        <v>8315</v>
      </c>
      <c r="R2824" t="s">
        <v>8316</v>
      </c>
      <c r="S2824" s="16">
        <f t="shared" si="182"/>
        <v>41786.959745370368</v>
      </c>
      <c r="T2824" s="16">
        <f t="shared" si="183"/>
        <v>41816.959745370368</v>
      </c>
    </row>
    <row r="2825" spans="1:20" ht="56" x14ac:dyDescent="0.3">
      <c r="A2825">
        <v>3970</v>
      </c>
      <c r="B2825" s="3" t="s">
        <v>3967</v>
      </c>
      <c r="C2825" s="3" t="s">
        <v>8077</v>
      </c>
      <c r="D2825" s="6">
        <v>15000</v>
      </c>
      <c r="E2825" s="8">
        <v>11</v>
      </c>
      <c r="F2825" t="s">
        <v>8220</v>
      </c>
      <c r="G2825" t="s">
        <v>8223</v>
      </c>
      <c r="H2825" t="s">
        <v>8245</v>
      </c>
      <c r="I2825">
        <v>1460925811</v>
      </c>
      <c r="J2825">
        <v>1458333811</v>
      </c>
      <c r="K2825" t="b">
        <v>0</v>
      </c>
      <c r="L2825">
        <v>2</v>
      </c>
      <c r="M2825" t="b">
        <v>0</v>
      </c>
      <c r="N2825" t="s">
        <v>8269</v>
      </c>
      <c r="O2825" s="9">
        <f t="shared" si="180"/>
        <v>0</v>
      </c>
      <c r="P2825">
        <f t="shared" si="181"/>
        <v>5.5</v>
      </c>
      <c r="Q2825" s="11" t="s">
        <v>8315</v>
      </c>
      <c r="R2825" t="s">
        <v>8316</v>
      </c>
      <c r="S2825" s="16">
        <f t="shared" si="182"/>
        <v>42447.863553240735</v>
      </c>
      <c r="T2825" s="16">
        <f t="shared" si="183"/>
        <v>42477.863553240735</v>
      </c>
    </row>
    <row r="2826" spans="1:20" ht="42" x14ac:dyDescent="0.3">
      <c r="A2826">
        <v>4021</v>
      </c>
      <c r="B2826" s="3" t="s">
        <v>4017</v>
      </c>
      <c r="C2826" s="3" t="s">
        <v>8126</v>
      </c>
      <c r="D2826" s="6">
        <v>15000</v>
      </c>
      <c r="E2826" s="8">
        <v>125</v>
      </c>
      <c r="F2826" t="s">
        <v>8220</v>
      </c>
      <c r="G2826" t="s">
        <v>8223</v>
      </c>
      <c r="H2826" t="s">
        <v>8245</v>
      </c>
      <c r="I2826">
        <v>1414360358</v>
      </c>
      <c r="J2826">
        <v>1409176358</v>
      </c>
      <c r="K2826" t="b">
        <v>0</v>
      </c>
      <c r="L2826">
        <v>2</v>
      </c>
      <c r="M2826" t="b">
        <v>0</v>
      </c>
      <c r="N2826" t="s">
        <v>8269</v>
      </c>
      <c r="O2826" s="9">
        <f t="shared" si="180"/>
        <v>1</v>
      </c>
      <c r="P2826">
        <f t="shared" si="181"/>
        <v>62.5</v>
      </c>
      <c r="Q2826" s="11" t="s">
        <v>8315</v>
      </c>
      <c r="R2826" t="s">
        <v>8316</v>
      </c>
      <c r="S2826" s="16">
        <f t="shared" si="182"/>
        <v>41878.911550925928</v>
      </c>
      <c r="T2826" s="16">
        <f t="shared" si="183"/>
        <v>41938.911550925928</v>
      </c>
    </row>
    <row r="2827" spans="1:20" ht="42" x14ac:dyDescent="0.3">
      <c r="A2827">
        <v>4066</v>
      </c>
      <c r="B2827" s="3" t="s">
        <v>4062</v>
      </c>
      <c r="C2827" s="3" t="s">
        <v>8170</v>
      </c>
      <c r="D2827" s="6">
        <v>15000</v>
      </c>
      <c r="E2827" s="8">
        <v>25</v>
      </c>
      <c r="F2827" t="s">
        <v>8220</v>
      </c>
      <c r="G2827" t="s">
        <v>8223</v>
      </c>
      <c r="H2827" t="s">
        <v>8245</v>
      </c>
      <c r="I2827">
        <v>1463619388</v>
      </c>
      <c r="J2827">
        <v>1461027388</v>
      </c>
      <c r="K2827" t="b">
        <v>0</v>
      </c>
      <c r="L2827">
        <v>1</v>
      </c>
      <c r="M2827" t="b">
        <v>0</v>
      </c>
      <c r="N2827" t="s">
        <v>8269</v>
      </c>
      <c r="O2827" s="9">
        <f t="shared" si="180"/>
        <v>0</v>
      </c>
      <c r="P2827">
        <f t="shared" si="181"/>
        <v>25</v>
      </c>
      <c r="Q2827" s="11" t="s">
        <v>8315</v>
      </c>
      <c r="R2827" t="s">
        <v>8316</v>
      </c>
      <c r="S2827" s="16">
        <f t="shared" si="182"/>
        <v>42479.039212962962</v>
      </c>
      <c r="T2827" s="16">
        <f t="shared" si="183"/>
        <v>42509.039212962962</v>
      </c>
    </row>
    <row r="2828" spans="1:20" ht="42" x14ac:dyDescent="0.3">
      <c r="A2828">
        <v>4077</v>
      </c>
      <c r="B2828" s="3" t="s">
        <v>4073</v>
      </c>
      <c r="C2828" s="3" t="s">
        <v>8180</v>
      </c>
      <c r="D2828" s="6">
        <v>15000</v>
      </c>
      <c r="E2828" s="8">
        <v>1335</v>
      </c>
      <c r="F2828" t="s">
        <v>8220</v>
      </c>
      <c r="G2828" t="s">
        <v>8223</v>
      </c>
      <c r="H2828" t="s">
        <v>8245</v>
      </c>
      <c r="I2828">
        <v>1482339794</v>
      </c>
      <c r="J2828">
        <v>1479747794</v>
      </c>
      <c r="K2828" t="b">
        <v>0</v>
      </c>
      <c r="L2828">
        <v>6</v>
      </c>
      <c r="M2828" t="b">
        <v>0</v>
      </c>
      <c r="N2828" t="s">
        <v>8269</v>
      </c>
      <c r="O2828" s="9">
        <f t="shared" si="180"/>
        <v>9</v>
      </c>
      <c r="P2828">
        <f t="shared" si="181"/>
        <v>222.5</v>
      </c>
      <c r="Q2828" s="11" t="s">
        <v>8315</v>
      </c>
      <c r="R2828" t="s">
        <v>8316</v>
      </c>
      <c r="S2828" s="16">
        <f t="shared" si="182"/>
        <v>42695.7105787037</v>
      </c>
      <c r="T2828" s="16">
        <f t="shared" si="183"/>
        <v>42725.7105787037</v>
      </c>
    </row>
    <row r="2829" spans="1:20" ht="42" x14ac:dyDescent="0.3">
      <c r="A2829">
        <v>2912</v>
      </c>
      <c r="B2829" s="3" t="s">
        <v>2912</v>
      </c>
      <c r="C2829" s="3" t="s">
        <v>7022</v>
      </c>
      <c r="D2829" s="6">
        <v>14440</v>
      </c>
      <c r="E2829" s="8">
        <v>2030</v>
      </c>
      <c r="F2829" t="s">
        <v>8220</v>
      </c>
      <c r="G2829" t="s">
        <v>8223</v>
      </c>
      <c r="H2829" t="s">
        <v>8245</v>
      </c>
      <c r="I2829">
        <v>1452827374</v>
      </c>
      <c r="J2829">
        <v>1450235374</v>
      </c>
      <c r="K2829" t="b">
        <v>0</v>
      </c>
      <c r="L2829">
        <v>26</v>
      </c>
      <c r="M2829" t="b">
        <v>0</v>
      </c>
      <c r="N2829" t="s">
        <v>8269</v>
      </c>
      <c r="O2829" s="9">
        <f t="shared" si="180"/>
        <v>14</v>
      </c>
      <c r="P2829">
        <f t="shared" si="181"/>
        <v>78.08</v>
      </c>
      <c r="Q2829" s="11" t="s">
        <v>8315</v>
      </c>
      <c r="R2829" t="s">
        <v>8316</v>
      </c>
      <c r="S2829" s="16">
        <f t="shared" si="182"/>
        <v>42354.131643518514</v>
      </c>
      <c r="T2829" s="16">
        <f t="shared" si="183"/>
        <v>42384.131643518514</v>
      </c>
    </row>
    <row r="2830" spans="1:20" ht="42" x14ac:dyDescent="0.3">
      <c r="A2830">
        <v>3971</v>
      </c>
      <c r="B2830" s="3" t="s">
        <v>3968</v>
      </c>
      <c r="C2830" s="3" t="s">
        <v>8078</v>
      </c>
      <c r="D2830" s="6">
        <v>14000</v>
      </c>
      <c r="E2830" s="8">
        <v>136</v>
      </c>
      <c r="F2830" t="s">
        <v>8220</v>
      </c>
      <c r="G2830" t="s">
        <v>8223</v>
      </c>
      <c r="H2830" t="s">
        <v>8245</v>
      </c>
      <c r="I2830">
        <v>1405947126</v>
      </c>
      <c r="J2830">
        <v>1403355126</v>
      </c>
      <c r="K2830" t="b">
        <v>0</v>
      </c>
      <c r="L2830">
        <v>6</v>
      </c>
      <c r="M2830" t="b">
        <v>0</v>
      </c>
      <c r="N2830" t="s">
        <v>8269</v>
      </c>
      <c r="O2830" s="9">
        <f t="shared" si="180"/>
        <v>1</v>
      </c>
      <c r="P2830">
        <f t="shared" si="181"/>
        <v>22.67</v>
      </c>
      <c r="Q2830" s="11" t="s">
        <v>8315</v>
      </c>
      <c r="R2830" t="s">
        <v>8316</v>
      </c>
      <c r="S2830" s="16">
        <f t="shared" si="182"/>
        <v>41811.536180555559</v>
      </c>
      <c r="T2830" s="16">
        <f t="shared" si="183"/>
        <v>41841.536180555559</v>
      </c>
    </row>
    <row r="2831" spans="1:20" ht="42" x14ac:dyDescent="0.3">
      <c r="A2831">
        <v>4034</v>
      </c>
      <c r="B2831" s="3" t="s">
        <v>4030</v>
      </c>
      <c r="C2831" s="3" t="s">
        <v>8139</v>
      </c>
      <c r="D2831" s="6">
        <v>13500</v>
      </c>
      <c r="E2831" s="8">
        <v>200</v>
      </c>
      <c r="F2831" t="s">
        <v>8220</v>
      </c>
      <c r="G2831" t="s">
        <v>8223</v>
      </c>
      <c r="H2831" t="s">
        <v>8245</v>
      </c>
      <c r="I2831">
        <v>1428097450</v>
      </c>
      <c r="J2831">
        <v>1425509050</v>
      </c>
      <c r="K2831" t="b">
        <v>0</v>
      </c>
      <c r="L2831">
        <v>2</v>
      </c>
      <c r="M2831" t="b">
        <v>0</v>
      </c>
      <c r="N2831" t="s">
        <v>8269</v>
      </c>
      <c r="O2831" s="9">
        <f t="shared" ref="O2831:O2894" si="184">ROUND(E2831/D2831*100,0)</f>
        <v>1</v>
      </c>
      <c r="P2831">
        <f t="shared" ref="P2831:P2894" si="185">IFERROR(ROUND(E2831/L2831,2),0)</f>
        <v>100</v>
      </c>
      <c r="Q2831" s="11" t="s">
        <v>8315</v>
      </c>
      <c r="R2831" t="s">
        <v>8316</v>
      </c>
      <c r="S2831" s="16">
        <f t="shared" ref="S2831:S2894" si="186">(((J2831/60)/60/24)+DATE(1970,1,1))</f>
        <v>42067.947337962964</v>
      </c>
      <c r="T2831" s="16">
        <f t="shared" ref="T2831:T2894" si="187">(((I2831/60)/60)/24)+DATE(1970,1,1)</f>
        <v>42097.905671296292</v>
      </c>
    </row>
    <row r="2832" spans="1:20" ht="28" x14ac:dyDescent="0.3">
      <c r="A2832">
        <v>3220</v>
      </c>
      <c r="B2832" s="3" t="s">
        <v>3220</v>
      </c>
      <c r="C2832" s="3" t="s">
        <v>7330</v>
      </c>
      <c r="D2832" s="6">
        <v>15000</v>
      </c>
      <c r="E2832" s="8">
        <v>15126</v>
      </c>
      <c r="F2832" t="s">
        <v>8218</v>
      </c>
      <c r="G2832" t="s">
        <v>8223</v>
      </c>
      <c r="H2832" t="s">
        <v>8245</v>
      </c>
      <c r="I2832">
        <v>1489352400</v>
      </c>
      <c r="J2832">
        <v>1486411204</v>
      </c>
      <c r="K2832" t="b">
        <v>1</v>
      </c>
      <c r="L2832">
        <v>59</v>
      </c>
      <c r="M2832" t="b">
        <v>1</v>
      </c>
      <c r="N2832" t="s">
        <v>8269</v>
      </c>
      <c r="O2832" s="9">
        <f t="shared" si="184"/>
        <v>101</v>
      </c>
      <c r="P2832">
        <f t="shared" si="185"/>
        <v>256.37</v>
      </c>
      <c r="Q2832" s="11" t="s">
        <v>8315</v>
      </c>
      <c r="R2832" t="s">
        <v>8316</v>
      </c>
      <c r="S2832" s="16">
        <f t="shared" si="186"/>
        <v>42772.833379629628</v>
      </c>
      <c r="T2832" s="16">
        <f t="shared" si="187"/>
        <v>42806.875</v>
      </c>
    </row>
    <row r="2833" spans="1:20" ht="42" x14ac:dyDescent="0.3">
      <c r="A2833">
        <v>538</v>
      </c>
      <c r="B2833" s="3" t="s">
        <v>539</v>
      </c>
      <c r="C2833" s="3" t="s">
        <v>4648</v>
      </c>
      <c r="D2833" s="6">
        <v>5000</v>
      </c>
      <c r="E2833" s="8">
        <v>15121</v>
      </c>
      <c r="F2833" t="s">
        <v>8218</v>
      </c>
      <c r="G2833" t="s">
        <v>8223</v>
      </c>
      <c r="H2833" t="s">
        <v>8245</v>
      </c>
      <c r="I2833">
        <v>1463166263</v>
      </c>
      <c r="J2833">
        <v>1460574263</v>
      </c>
      <c r="K2833" t="b">
        <v>0</v>
      </c>
      <c r="L2833">
        <v>60</v>
      </c>
      <c r="M2833" t="b">
        <v>1</v>
      </c>
      <c r="N2833" t="s">
        <v>8269</v>
      </c>
      <c r="O2833" s="9">
        <f t="shared" si="184"/>
        <v>302</v>
      </c>
      <c r="P2833">
        <f t="shared" si="185"/>
        <v>252.02</v>
      </c>
      <c r="Q2833" s="11" t="s">
        <v>8315</v>
      </c>
      <c r="R2833" t="s">
        <v>8316</v>
      </c>
      <c r="S2833" s="16">
        <f t="shared" si="186"/>
        <v>42473.794710648144</v>
      </c>
      <c r="T2833" s="16">
        <f t="shared" si="187"/>
        <v>42503.794710648144</v>
      </c>
    </row>
    <row r="2834" spans="1:20" ht="42" x14ac:dyDescent="0.3">
      <c r="A2834">
        <v>3848</v>
      </c>
      <c r="B2834" s="3" t="s">
        <v>3845</v>
      </c>
      <c r="C2834" s="3" t="s">
        <v>7957</v>
      </c>
      <c r="D2834" s="6">
        <v>13000</v>
      </c>
      <c r="E2834" s="8">
        <v>2129</v>
      </c>
      <c r="F2834" t="s">
        <v>8220</v>
      </c>
      <c r="G2834" t="s">
        <v>8223</v>
      </c>
      <c r="H2834" t="s">
        <v>8245</v>
      </c>
      <c r="I2834">
        <v>1445196989</v>
      </c>
      <c r="J2834">
        <v>1442604989</v>
      </c>
      <c r="K2834" t="b">
        <v>1</v>
      </c>
      <c r="L2834">
        <v>43</v>
      </c>
      <c r="M2834" t="b">
        <v>0</v>
      </c>
      <c r="N2834" t="s">
        <v>8269</v>
      </c>
      <c r="O2834" s="9">
        <f t="shared" si="184"/>
        <v>16</v>
      </c>
      <c r="P2834">
        <f t="shared" si="185"/>
        <v>49.51</v>
      </c>
      <c r="Q2834" s="11" t="s">
        <v>8315</v>
      </c>
      <c r="R2834" t="s">
        <v>8316</v>
      </c>
      <c r="S2834" s="16">
        <f t="shared" si="186"/>
        <v>42265.817002314812</v>
      </c>
      <c r="T2834" s="16">
        <f t="shared" si="187"/>
        <v>42295.817002314812</v>
      </c>
    </row>
    <row r="2835" spans="1:20" ht="42" x14ac:dyDescent="0.3">
      <c r="A2835">
        <v>2862</v>
      </c>
      <c r="B2835" s="3" t="s">
        <v>2862</v>
      </c>
      <c r="C2835" s="3" t="s">
        <v>6972</v>
      </c>
      <c r="D2835" s="6">
        <v>12700</v>
      </c>
      <c r="E2835" s="8">
        <v>55</v>
      </c>
      <c r="F2835" t="s">
        <v>8220</v>
      </c>
      <c r="G2835" t="s">
        <v>8223</v>
      </c>
      <c r="H2835" t="s">
        <v>8245</v>
      </c>
      <c r="I2835">
        <v>1403636229</v>
      </c>
      <c r="J2835">
        <v>1401044229</v>
      </c>
      <c r="K2835" t="b">
        <v>0</v>
      </c>
      <c r="L2835">
        <v>3</v>
      </c>
      <c r="M2835" t="b">
        <v>0</v>
      </c>
      <c r="N2835" t="s">
        <v>8269</v>
      </c>
      <c r="O2835" s="9">
        <f t="shared" si="184"/>
        <v>0</v>
      </c>
      <c r="P2835">
        <f t="shared" si="185"/>
        <v>18.329999999999998</v>
      </c>
      <c r="Q2835" s="11" t="s">
        <v>8315</v>
      </c>
      <c r="R2835" t="s">
        <v>8316</v>
      </c>
      <c r="S2835" s="16">
        <f t="shared" si="186"/>
        <v>41784.789687500001</v>
      </c>
      <c r="T2835" s="16">
        <f t="shared" si="187"/>
        <v>41814.789687500001</v>
      </c>
    </row>
    <row r="2836" spans="1:20" ht="42" x14ac:dyDescent="0.3">
      <c r="A2836">
        <v>3163</v>
      </c>
      <c r="B2836" s="3" t="s">
        <v>3163</v>
      </c>
      <c r="C2836" s="3" t="s">
        <v>7273</v>
      </c>
      <c r="D2836" s="6">
        <v>13000</v>
      </c>
      <c r="E2836" s="8">
        <v>14450</v>
      </c>
      <c r="F2836" t="s">
        <v>8218</v>
      </c>
      <c r="G2836" t="s">
        <v>8223</v>
      </c>
      <c r="H2836" t="s">
        <v>8245</v>
      </c>
      <c r="I2836">
        <v>1402855525</v>
      </c>
      <c r="J2836">
        <v>1400263525</v>
      </c>
      <c r="K2836" t="b">
        <v>1</v>
      </c>
      <c r="L2836">
        <v>72</v>
      </c>
      <c r="M2836" t="b">
        <v>1</v>
      </c>
      <c r="N2836" t="s">
        <v>8269</v>
      </c>
      <c r="O2836" s="9">
        <f t="shared" si="184"/>
        <v>111</v>
      </c>
      <c r="P2836">
        <f t="shared" si="185"/>
        <v>200.69</v>
      </c>
      <c r="Q2836" s="11" t="s">
        <v>8315</v>
      </c>
      <c r="R2836" t="s">
        <v>8316</v>
      </c>
      <c r="S2836" s="16">
        <f t="shared" si="186"/>
        <v>41775.753761574073</v>
      </c>
      <c r="T2836" s="16">
        <f t="shared" si="187"/>
        <v>41805.753761574073</v>
      </c>
    </row>
    <row r="2837" spans="1:20" ht="42" x14ac:dyDescent="0.3">
      <c r="A2837">
        <v>3254</v>
      </c>
      <c r="B2837" s="3" t="s">
        <v>3254</v>
      </c>
      <c r="C2837" s="3" t="s">
        <v>7364</v>
      </c>
      <c r="D2837" s="6">
        <v>13000</v>
      </c>
      <c r="E2837" s="8">
        <v>13163.5</v>
      </c>
      <c r="F2837" t="s">
        <v>8218</v>
      </c>
      <c r="G2837" t="s">
        <v>8224</v>
      </c>
      <c r="H2837" t="s">
        <v>8246</v>
      </c>
      <c r="I2837">
        <v>1427331809</v>
      </c>
      <c r="J2837">
        <v>1424743409</v>
      </c>
      <c r="K2837" t="b">
        <v>1</v>
      </c>
      <c r="L2837">
        <v>186</v>
      </c>
      <c r="M2837" t="b">
        <v>1</v>
      </c>
      <c r="N2837" t="s">
        <v>8269</v>
      </c>
      <c r="O2837" s="9">
        <f t="shared" si="184"/>
        <v>101</v>
      </c>
      <c r="P2837">
        <f t="shared" si="185"/>
        <v>70.77</v>
      </c>
      <c r="Q2837" s="11" t="s">
        <v>8315</v>
      </c>
      <c r="R2837" t="s">
        <v>8316</v>
      </c>
      <c r="S2837" s="16">
        <f t="shared" si="186"/>
        <v>42059.085752314815</v>
      </c>
      <c r="T2837" s="16">
        <f t="shared" si="187"/>
        <v>42089.044085648144</v>
      </c>
    </row>
    <row r="2838" spans="1:20" ht="42" x14ac:dyDescent="0.3">
      <c r="A2838">
        <v>2880</v>
      </c>
      <c r="B2838" s="3" t="s">
        <v>2880</v>
      </c>
      <c r="C2838" s="3" t="s">
        <v>6990</v>
      </c>
      <c r="D2838" s="6">
        <v>12000</v>
      </c>
      <c r="E2838" s="8">
        <v>2800</v>
      </c>
      <c r="F2838" t="s">
        <v>8220</v>
      </c>
      <c r="G2838" t="s">
        <v>8223</v>
      </c>
      <c r="H2838" t="s">
        <v>8245</v>
      </c>
      <c r="I2838">
        <v>1440090300</v>
      </c>
      <c r="J2838">
        <v>1436305452</v>
      </c>
      <c r="K2838" t="b">
        <v>0</v>
      </c>
      <c r="L2838">
        <v>29</v>
      </c>
      <c r="M2838" t="b">
        <v>0</v>
      </c>
      <c r="N2838" t="s">
        <v>8269</v>
      </c>
      <c r="O2838" s="9">
        <f t="shared" si="184"/>
        <v>23</v>
      </c>
      <c r="P2838">
        <f t="shared" si="185"/>
        <v>96.55</v>
      </c>
      <c r="Q2838" s="11" t="s">
        <v>8315</v>
      </c>
      <c r="R2838" t="s">
        <v>8316</v>
      </c>
      <c r="S2838" s="16">
        <f t="shared" si="186"/>
        <v>42192.905694444446</v>
      </c>
      <c r="T2838" s="16">
        <f t="shared" si="187"/>
        <v>42236.711805555555</v>
      </c>
    </row>
    <row r="2839" spans="1:20" ht="42" x14ac:dyDescent="0.3">
      <c r="A2839">
        <v>2897</v>
      </c>
      <c r="B2839" s="3" t="s">
        <v>2897</v>
      </c>
      <c r="C2839" s="3" t="s">
        <v>7007</v>
      </c>
      <c r="D2839" s="6">
        <v>12000</v>
      </c>
      <c r="E2839" s="8">
        <v>550</v>
      </c>
      <c r="F2839" t="s">
        <v>8220</v>
      </c>
      <c r="G2839" t="s">
        <v>8223</v>
      </c>
      <c r="H2839" t="s">
        <v>8245</v>
      </c>
      <c r="I2839">
        <v>1444577345</v>
      </c>
      <c r="J2839">
        <v>1441985458</v>
      </c>
      <c r="K2839" t="b">
        <v>0</v>
      </c>
      <c r="L2839">
        <v>3</v>
      </c>
      <c r="M2839" t="b">
        <v>0</v>
      </c>
      <c r="N2839" t="s">
        <v>8269</v>
      </c>
      <c r="O2839" s="9">
        <f t="shared" si="184"/>
        <v>5</v>
      </c>
      <c r="P2839">
        <f t="shared" si="185"/>
        <v>183.33</v>
      </c>
      <c r="Q2839" s="11" t="s">
        <v>8315</v>
      </c>
      <c r="R2839" t="s">
        <v>8316</v>
      </c>
      <c r="S2839" s="16">
        <f t="shared" si="186"/>
        <v>42258.646504629629</v>
      </c>
      <c r="T2839" s="16">
        <f t="shared" si="187"/>
        <v>42288.645196759258</v>
      </c>
    </row>
    <row r="2840" spans="1:20" ht="42" x14ac:dyDescent="0.3">
      <c r="A2840">
        <v>3256</v>
      </c>
      <c r="B2840" s="3" t="s">
        <v>3256</v>
      </c>
      <c r="C2840" s="3" t="s">
        <v>7366</v>
      </c>
      <c r="D2840" s="6">
        <v>10000</v>
      </c>
      <c r="E2840" s="8">
        <v>12806</v>
      </c>
      <c r="F2840" t="s">
        <v>8218</v>
      </c>
      <c r="G2840" t="s">
        <v>8223</v>
      </c>
      <c r="H2840" t="s">
        <v>8245</v>
      </c>
      <c r="I2840">
        <v>1433995140</v>
      </c>
      <c r="J2840">
        <v>1432129577</v>
      </c>
      <c r="K2840" t="b">
        <v>1</v>
      </c>
      <c r="L2840">
        <v>176</v>
      </c>
      <c r="M2840" t="b">
        <v>1</v>
      </c>
      <c r="N2840" t="s">
        <v>8269</v>
      </c>
      <c r="O2840" s="9">
        <f t="shared" si="184"/>
        <v>128</v>
      </c>
      <c r="P2840">
        <f t="shared" si="185"/>
        <v>72.760000000000005</v>
      </c>
      <c r="Q2840" s="11" t="s">
        <v>8315</v>
      </c>
      <c r="R2840" t="s">
        <v>8316</v>
      </c>
      <c r="S2840" s="16">
        <f t="shared" si="186"/>
        <v>42144.573807870373</v>
      </c>
      <c r="T2840" s="16">
        <f t="shared" si="187"/>
        <v>42166.165972222225</v>
      </c>
    </row>
    <row r="2841" spans="1:20" ht="42" x14ac:dyDescent="0.3">
      <c r="A2841">
        <v>2803</v>
      </c>
      <c r="B2841" s="3" t="s">
        <v>2803</v>
      </c>
      <c r="C2841" s="3" t="s">
        <v>6913</v>
      </c>
      <c r="D2841" s="6">
        <v>10000</v>
      </c>
      <c r="E2841" s="8">
        <v>12795</v>
      </c>
      <c r="F2841" t="s">
        <v>8218</v>
      </c>
      <c r="G2841" t="s">
        <v>8223</v>
      </c>
      <c r="H2841" t="s">
        <v>8245</v>
      </c>
      <c r="I2841">
        <v>1437004800</v>
      </c>
      <c r="J2841">
        <v>1433295276</v>
      </c>
      <c r="K2841" t="b">
        <v>0</v>
      </c>
      <c r="L2841">
        <v>141</v>
      </c>
      <c r="M2841" t="b">
        <v>1</v>
      </c>
      <c r="N2841" t="s">
        <v>8269</v>
      </c>
      <c r="O2841" s="9">
        <f t="shared" si="184"/>
        <v>128</v>
      </c>
      <c r="P2841">
        <f t="shared" si="185"/>
        <v>90.74</v>
      </c>
      <c r="Q2841" s="11" t="s">
        <v>8315</v>
      </c>
      <c r="R2841" t="s">
        <v>8316</v>
      </c>
      <c r="S2841" s="16">
        <f t="shared" si="186"/>
        <v>42158.065694444449</v>
      </c>
      <c r="T2841" s="16">
        <f t="shared" si="187"/>
        <v>42201</v>
      </c>
    </row>
    <row r="2842" spans="1:20" ht="28" x14ac:dyDescent="0.3">
      <c r="A2842">
        <v>3242</v>
      </c>
      <c r="B2842" s="3" t="s">
        <v>3242</v>
      </c>
      <c r="C2842" s="3" t="s">
        <v>7352</v>
      </c>
      <c r="D2842" s="6">
        <v>10000</v>
      </c>
      <c r="E2842" s="8">
        <v>12730.42</v>
      </c>
      <c r="F2842" t="s">
        <v>8218</v>
      </c>
      <c r="G2842" t="s">
        <v>8223</v>
      </c>
      <c r="H2842" t="s">
        <v>8245</v>
      </c>
      <c r="I2842">
        <v>1411150092</v>
      </c>
      <c r="J2842">
        <v>1408558092</v>
      </c>
      <c r="K2842" t="b">
        <v>1</v>
      </c>
      <c r="L2842">
        <v>183</v>
      </c>
      <c r="M2842" t="b">
        <v>1</v>
      </c>
      <c r="N2842" t="s">
        <v>8269</v>
      </c>
      <c r="O2842" s="9">
        <f t="shared" si="184"/>
        <v>127</v>
      </c>
      <c r="P2842">
        <f t="shared" si="185"/>
        <v>69.569999999999993</v>
      </c>
      <c r="Q2842" s="11" t="s">
        <v>8315</v>
      </c>
      <c r="R2842" t="s">
        <v>8316</v>
      </c>
      <c r="S2842" s="16">
        <f t="shared" si="186"/>
        <v>41871.755694444444</v>
      </c>
      <c r="T2842" s="16">
        <f t="shared" si="187"/>
        <v>41901.755694444444</v>
      </c>
    </row>
    <row r="2843" spans="1:20" ht="28" x14ac:dyDescent="0.3">
      <c r="A2843">
        <v>3262</v>
      </c>
      <c r="B2843" s="3" t="s">
        <v>3262</v>
      </c>
      <c r="C2843" s="3" t="s">
        <v>7372</v>
      </c>
      <c r="D2843" s="6">
        <v>12200</v>
      </c>
      <c r="E2843" s="8">
        <v>12571</v>
      </c>
      <c r="F2843" t="s">
        <v>8218</v>
      </c>
      <c r="G2843" t="s">
        <v>8223</v>
      </c>
      <c r="H2843" t="s">
        <v>8245</v>
      </c>
      <c r="I2843">
        <v>1419220800</v>
      </c>
      <c r="J2843">
        <v>1416555262</v>
      </c>
      <c r="K2843" t="b">
        <v>1</v>
      </c>
      <c r="L2843">
        <v>134</v>
      </c>
      <c r="M2843" t="b">
        <v>1</v>
      </c>
      <c r="N2843" t="s">
        <v>8269</v>
      </c>
      <c r="O2843" s="9">
        <f t="shared" si="184"/>
        <v>103</v>
      </c>
      <c r="P2843">
        <f t="shared" si="185"/>
        <v>93.81</v>
      </c>
      <c r="Q2843" s="11" t="s">
        <v>8315</v>
      </c>
      <c r="R2843" t="s">
        <v>8316</v>
      </c>
      <c r="S2843" s="16">
        <f t="shared" si="186"/>
        <v>41964.315532407403</v>
      </c>
      <c r="T2843" s="16">
        <f t="shared" si="187"/>
        <v>41995.166666666672</v>
      </c>
    </row>
    <row r="2844" spans="1:20" ht="42" x14ac:dyDescent="0.3">
      <c r="A2844">
        <v>3932</v>
      </c>
      <c r="B2844" s="3" t="s">
        <v>3929</v>
      </c>
      <c r="C2844" s="3" t="s">
        <v>8040</v>
      </c>
      <c r="D2844" s="6">
        <v>12000</v>
      </c>
      <c r="E2844" s="8">
        <v>1</v>
      </c>
      <c r="F2844" t="s">
        <v>8220</v>
      </c>
      <c r="G2844" t="s">
        <v>8223</v>
      </c>
      <c r="H2844" t="s">
        <v>8245</v>
      </c>
      <c r="I2844">
        <v>1458097364</v>
      </c>
      <c r="J2844">
        <v>1455508964</v>
      </c>
      <c r="K2844" t="b">
        <v>0</v>
      </c>
      <c r="L2844">
        <v>1</v>
      </c>
      <c r="M2844" t="b">
        <v>0</v>
      </c>
      <c r="N2844" t="s">
        <v>8269</v>
      </c>
      <c r="O2844" s="9">
        <f t="shared" si="184"/>
        <v>0</v>
      </c>
      <c r="P2844">
        <f t="shared" si="185"/>
        <v>1</v>
      </c>
      <c r="Q2844" s="11" t="s">
        <v>8315</v>
      </c>
      <c r="R2844" t="s">
        <v>8316</v>
      </c>
      <c r="S2844" s="16">
        <f t="shared" si="186"/>
        <v>42415.168564814812</v>
      </c>
      <c r="T2844" s="16">
        <f t="shared" si="187"/>
        <v>42445.126898148148</v>
      </c>
    </row>
    <row r="2845" spans="1:20" ht="28" x14ac:dyDescent="0.3">
      <c r="A2845">
        <v>3677</v>
      </c>
      <c r="B2845" s="3" t="s">
        <v>3674</v>
      </c>
      <c r="C2845" s="3" t="s">
        <v>7787</v>
      </c>
      <c r="D2845" s="6">
        <v>12000</v>
      </c>
      <c r="E2845" s="8">
        <v>12348.5</v>
      </c>
      <c r="F2845" t="s">
        <v>8218</v>
      </c>
      <c r="G2845" t="s">
        <v>8223</v>
      </c>
      <c r="H2845" t="s">
        <v>8245</v>
      </c>
      <c r="I2845">
        <v>1404359940</v>
      </c>
      <c r="J2845">
        <v>1402580818</v>
      </c>
      <c r="K2845" t="b">
        <v>0</v>
      </c>
      <c r="L2845">
        <v>199</v>
      </c>
      <c r="M2845" t="b">
        <v>1</v>
      </c>
      <c r="N2845" t="s">
        <v>8269</v>
      </c>
      <c r="O2845" s="9">
        <f t="shared" si="184"/>
        <v>103</v>
      </c>
      <c r="P2845">
        <f t="shared" si="185"/>
        <v>62.05</v>
      </c>
      <c r="Q2845" s="11" t="s">
        <v>8315</v>
      </c>
      <c r="R2845" t="s">
        <v>8316</v>
      </c>
      <c r="S2845" s="16">
        <f t="shared" si="186"/>
        <v>41802.574282407404</v>
      </c>
      <c r="T2845" s="16">
        <f t="shared" si="187"/>
        <v>41823.165972222225</v>
      </c>
    </row>
    <row r="2846" spans="1:20" ht="42" x14ac:dyDescent="0.3">
      <c r="A2846">
        <v>3923</v>
      </c>
      <c r="B2846" s="3" t="s">
        <v>3920</v>
      </c>
      <c r="C2846" s="3" t="s">
        <v>8031</v>
      </c>
      <c r="D2846" s="6">
        <v>11500</v>
      </c>
      <c r="E2846" s="8">
        <v>1384</v>
      </c>
      <c r="F2846" t="s">
        <v>8220</v>
      </c>
      <c r="G2846" t="s">
        <v>8224</v>
      </c>
      <c r="H2846" t="s">
        <v>8246</v>
      </c>
      <c r="I2846">
        <v>1428622271</v>
      </c>
      <c r="J2846">
        <v>1426203071</v>
      </c>
      <c r="K2846" t="b">
        <v>0</v>
      </c>
      <c r="L2846">
        <v>17</v>
      </c>
      <c r="M2846" t="b">
        <v>0</v>
      </c>
      <c r="N2846" t="s">
        <v>8269</v>
      </c>
      <c r="O2846" s="9">
        <f t="shared" si="184"/>
        <v>12</v>
      </c>
      <c r="P2846">
        <f t="shared" si="185"/>
        <v>81.41</v>
      </c>
      <c r="Q2846" s="11" t="s">
        <v>8315</v>
      </c>
      <c r="R2846" t="s">
        <v>8316</v>
      </c>
      <c r="S2846" s="16">
        <f t="shared" si="186"/>
        <v>42075.979988425926</v>
      </c>
      <c r="T2846" s="16">
        <f t="shared" si="187"/>
        <v>42103.979988425926</v>
      </c>
    </row>
    <row r="2847" spans="1:20" ht="42" x14ac:dyDescent="0.3">
      <c r="A2847">
        <v>2879</v>
      </c>
      <c r="B2847" s="3" t="s">
        <v>2879</v>
      </c>
      <c r="C2847" s="3" t="s">
        <v>6989</v>
      </c>
      <c r="D2847" s="6">
        <v>11200</v>
      </c>
      <c r="E2847" s="8">
        <v>29</v>
      </c>
      <c r="F2847" t="s">
        <v>8220</v>
      </c>
      <c r="G2847" t="s">
        <v>8223</v>
      </c>
      <c r="H2847" t="s">
        <v>8245</v>
      </c>
      <c r="I2847">
        <v>1453310661</v>
      </c>
      <c r="J2847">
        <v>1450718661</v>
      </c>
      <c r="K2847" t="b">
        <v>0</v>
      </c>
      <c r="L2847">
        <v>1</v>
      </c>
      <c r="M2847" t="b">
        <v>0</v>
      </c>
      <c r="N2847" t="s">
        <v>8269</v>
      </c>
      <c r="O2847" s="9">
        <f t="shared" si="184"/>
        <v>0</v>
      </c>
      <c r="P2847">
        <f t="shared" si="185"/>
        <v>29</v>
      </c>
      <c r="Q2847" s="11" t="s">
        <v>8315</v>
      </c>
      <c r="R2847" t="s">
        <v>8316</v>
      </c>
      <c r="S2847" s="16">
        <f t="shared" si="186"/>
        <v>42359.725243055553</v>
      </c>
      <c r="T2847" s="16">
        <f t="shared" si="187"/>
        <v>42389.725243055553</v>
      </c>
    </row>
    <row r="2848" spans="1:20" ht="42" x14ac:dyDescent="0.3">
      <c r="A2848">
        <v>3983</v>
      </c>
      <c r="B2848" s="3" t="s">
        <v>3979</v>
      </c>
      <c r="C2848" s="3" t="s">
        <v>8089</v>
      </c>
      <c r="D2848" s="6">
        <v>11140</v>
      </c>
      <c r="E2848" s="8">
        <v>3877</v>
      </c>
      <c r="F2848" t="s">
        <v>8220</v>
      </c>
      <c r="G2848" t="s">
        <v>8223</v>
      </c>
      <c r="H2848" t="s">
        <v>8245</v>
      </c>
      <c r="I2848">
        <v>1400569140</v>
      </c>
      <c r="J2848">
        <v>1397854356</v>
      </c>
      <c r="K2848" t="b">
        <v>0</v>
      </c>
      <c r="L2848">
        <v>46</v>
      </c>
      <c r="M2848" t="b">
        <v>0</v>
      </c>
      <c r="N2848" t="s">
        <v>8269</v>
      </c>
      <c r="O2848" s="9">
        <f t="shared" si="184"/>
        <v>35</v>
      </c>
      <c r="P2848">
        <f t="shared" si="185"/>
        <v>84.28</v>
      </c>
      <c r="Q2848" s="11" t="s">
        <v>8315</v>
      </c>
      <c r="R2848" t="s">
        <v>8316</v>
      </c>
      <c r="S2848" s="16">
        <f t="shared" si="186"/>
        <v>41747.86986111111</v>
      </c>
      <c r="T2848" s="16">
        <f t="shared" si="187"/>
        <v>41779.290972222225</v>
      </c>
    </row>
    <row r="2849" spans="1:20" ht="28" x14ac:dyDescent="0.3">
      <c r="A2849">
        <v>3854</v>
      </c>
      <c r="B2849" s="3" t="s">
        <v>3851</v>
      </c>
      <c r="C2849" s="3" t="s">
        <v>7963</v>
      </c>
      <c r="D2849" s="6">
        <v>11000</v>
      </c>
      <c r="E2849" s="8">
        <v>1788</v>
      </c>
      <c r="F2849" t="s">
        <v>8220</v>
      </c>
      <c r="G2849" t="s">
        <v>8223</v>
      </c>
      <c r="H2849" t="s">
        <v>8245</v>
      </c>
      <c r="I2849">
        <v>1431206058</v>
      </c>
      <c r="J2849">
        <v>1428614058</v>
      </c>
      <c r="K2849" t="b">
        <v>0</v>
      </c>
      <c r="L2849">
        <v>20</v>
      </c>
      <c r="M2849" t="b">
        <v>0</v>
      </c>
      <c r="N2849" t="s">
        <v>8269</v>
      </c>
      <c r="O2849" s="9">
        <f t="shared" si="184"/>
        <v>16</v>
      </c>
      <c r="P2849">
        <f t="shared" si="185"/>
        <v>89.4</v>
      </c>
      <c r="Q2849" s="11" t="s">
        <v>8315</v>
      </c>
      <c r="R2849" t="s">
        <v>8316</v>
      </c>
      <c r="S2849" s="16">
        <f t="shared" si="186"/>
        <v>42103.884930555556</v>
      </c>
      <c r="T2849" s="16">
        <f t="shared" si="187"/>
        <v>42133.884930555556</v>
      </c>
    </row>
    <row r="2850" spans="1:20" ht="42" x14ac:dyDescent="0.3">
      <c r="A2850">
        <v>532</v>
      </c>
      <c r="B2850" s="3" t="s">
        <v>533</v>
      </c>
      <c r="C2850" s="3" t="s">
        <v>4642</v>
      </c>
      <c r="D2850" s="6">
        <v>10000</v>
      </c>
      <c r="E2850" s="8">
        <v>12325</v>
      </c>
      <c r="F2850" t="s">
        <v>8218</v>
      </c>
      <c r="G2850" t="s">
        <v>8223</v>
      </c>
      <c r="H2850" t="s">
        <v>8245</v>
      </c>
      <c r="I2850">
        <v>1463098208</v>
      </c>
      <c r="J2850">
        <v>1460506208</v>
      </c>
      <c r="K2850" t="b">
        <v>0</v>
      </c>
      <c r="L2850">
        <v>173</v>
      </c>
      <c r="M2850" t="b">
        <v>1</v>
      </c>
      <c r="N2850" t="s">
        <v>8269</v>
      </c>
      <c r="O2850" s="9">
        <f t="shared" si="184"/>
        <v>123</v>
      </c>
      <c r="P2850">
        <f t="shared" si="185"/>
        <v>71.239999999999995</v>
      </c>
      <c r="Q2850" s="11" t="s">
        <v>8315</v>
      </c>
      <c r="R2850" t="s">
        <v>8316</v>
      </c>
      <c r="S2850" s="16">
        <f t="shared" si="186"/>
        <v>42473.007037037038</v>
      </c>
      <c r="T2850" s="16">
        <f t="shared" si="187"/>
        <v>42503.007037037038</v>
      </c>
    </row>
    <row r="2851" spans="1:20" ht="42" x14ac:dyDescent="0.3">
      <c r="A2851">
        <v>3847</v>
      </c>
      <c r="B2851" s="3" t="s">
        <v>3844</v>
      </c>
      <c r="C2851" s="3" t="s">
        <v>7956</v>
      </c>
      <c r="D2851" s="6">
        <v>10500</v>
      </c>
      <c r="E2851" s="8">
        <v>1697</v>
      </c>
      <c r="F2851" t="s">
        <v>8220</v>
      </c>
      <c r="G2851" t="s">
        <v>8223</v>
      </c>
      <c r="H2851" t="s">
        <v>8245</v>
      </c>
      <c r="I2851">
        <v>1437283391</v>
      </c>
      <c r="J2851">
        <v>1433395391</v>
      </c>
      <c r="K2851" t="b">
        <v>1</v>
      </c>
      <c r="L2851">
        <v>9</v>
      </c>
      <c r="M2851" t="b">
        <v>0</v>
      </c>
      <c r="N2851" t="s">
        <v>8269</v>
      </c>
      <c r="O2851" s="9">
        <f t="shared" si="184"/>
        <v>16</v>
      </c>
      <c r="P2851">
        <f t="shared" si="185"/>
        <v>188.56</v>
      </c>
      <c r="Q2851" s="11" t="s">
        <v>8315</v>
      </c>
      <c r="R2851" t="s">
        <v>8316</v>
      </c>
      <c r="S2851" s="16">
        <f t="shared" si="186"/>
        <v>42159.224432870367</v>
      </c>
      <c r="T2851" s="16">
        <f t="shared" si="187"/>
        <v>42204.224432870367</v>
      </c>
    </row>
    <row r="2852" spans="1:20" ht="42" x14ac:dyDescent="0.3">
      <c r="A2852">
        <v>3214</v>
      </c>
      <c r="B2852" s="3" t="s">
        <v>3214</v>
      </c>
      <c r="C2852" s="3" t="s">
        <v>7324</v>
      </c>
      <c r="D2852" s="6">
        <v>12000</v>
      </c>
      <c r="E2852" s="8">
        <v>12256</v>
      </c>
      <c r="F2852" t="s">
        <v>8218</v>
      </c>
      <c r="G2852" t="s">
        <v>8224</v>
      </c>
      <c r="H2852" t="s">
        <v>8246</v>
      </c>
      <c r="I2852">
        <v>1452038100</v>
      </c>
      <c r="J2852">
        <v>1448823673</v>
      </c>
      <c r="K2852" t="b">
        <v>1</v>
      </c>
      <c r="L2852">
        <v>115</v>
      </c>
      <c r="M2852" t="b">
        <v>1</v>
      </c>
      <c r="N2852" t="s">
        <v>8269</v>
      </c>
      <c r="O2852" s="9">
        <f t="shared" si="184"/>
        <v>102</v>
      </c>
      <c r="P2852">
        <f t="shared" si="185"/>
        <v>106.57</v>
      </c>
      <c r="Q2852" s="11" t="s">
        <v>8315</v>
      </c>
      <c r="R2852" t="s">
        <v>8316</v>
      </c>
      <c r="S2852" s="16">
        <f t="shared" si="186"/>
        <v>42337.792511574073</v>
      </c>
      <c r="T2852" s="16">
        <f t="shared" si="187"/>
        <v>42374.996527777781</v>
      </c>
    </row>
    <row r="2853" spans="1:20" ht="42" x14ac:dyDescent="0.3">
      <c r="A2853">
        <v>3218</v>
      </c>
      <c r="B2853" s="3" t="s">
        <v>3218</v>
      </c>
      <c r="C2853" s="3" t="s">
        <v>7328</v>
      </c>
      <c r="D2853" s="6">
        <v>12000</v>
      </c>
      <c r="E2853" s="8">
        <v>12252</v>
      </c>
      <c r="F2853" t="s">
        <v>8218</v>
      </c>
      <c r="G2853" t="s">
        <v>8224</v>
      </c>
      <c r="H2853" t="s">
        <v>8246</v>
      </c>
      <c r="I2853">
        <v>1419984000</v>
      </c>
      <c r="J2853">
        <v>1417132986</v>
      </c>
      <c r="K2853" t="b">
        <v>1</v>
      </c>
      <c r="L2853">
        <v>184</v>
      </c>
      <c r="M2853" t="b">
        <v>1</v>
      </c>
      <c r="N2853" t="s">
        <v>8269</v>
      </c>
      <c r="O2853" s="9">
        <f t="shared" si="184"/>
        <v>102</v>
      </c>
      <c r="P2853">
        <f t="shared" si="185"/>
        <v>66.59</v>
      </c>
      <c r="Q2853" s="11" t="s">
        <v>8315</v>
      </c>
      <c r="R2853" t="s">
        <v>8316</v>
      </c>
      <c r="S2853" s="16">
        <f t="shared" si="186"/>
        <v>41971.002152777779</v>
      </c>
      <c r="T2853" s="16">
        <f t="shared" si="187"/>
        <v>42004</v>
      </c>
    </row>
    <row r="2854" spans="1:20" ht="42" x14ac:dyDescent="0.3">
      <c r="A2854">
        <v>3468</v>
      </c>
      <c r="B2854" s="3" t="s">
        <v>3467</v>
      </c>
      <c r="C2854" s="3" t="s">
        <v>7578</v>
      </c>
      <c r="D2854" s="6">
        <v>10000</v>
      </c>
      <c r="E2854" s="8">
        <v>12178</v>
      </c>
      <c r="F2854" t="s">
        <v>8218</v>
      </c>
      <c r="G2854" t="s">
        <v>8223</v>
      </c>
      <c r="H2854" t="s">
        <v>8245</v>
      </c>
      <c r="I2854">
        <v>1474426800</v>
      </c>
      <c r="J2854">
        <v>1471976529</v>
      </c>
      <c r="K2854" t="b">
        <v>0</v>
      </c>
      <c r="L2854">
        <v>17</v>
      </c>
      <c r="M2854" t="b">
        <v>1</v>
      </c>
      <c r="N2854" t="s">
        <v>8269</v>
      </c>
      <c r="O2854" s="9">
        <f t="shared" si="184"/>
        <v>122</v>
      </c>
      <c r="P2854">
        <f t="shared" si="185"/>
        <v>716.35</v>
      </c>
      <c r="Q2854" s="11" t="s">
        <v>8315</v>
      </c>
      <c r="R2854" t="s">
        <v>8316</v>
      </c>
      <c r="S2854" s="16">
        <f t="shared" si="186"/>
        <v>42605.765381944439</v>
      </c>
      <c r="T2854" s="16">
        <f t="shared" si="187"/>
        <v>42634.125</v>
      </c>
    </row>
    <row r="2855" spans="1:20" ht="28" x14ac:dyDescent="0.3">
      <c r="A2855">
        <v>3248</v>
      </c>
      <c r="B2855" s="3" t="s">
        <v>3248</v>
      </c>
      <c r="C2855" s="3" t="s">
        <v>7358</v>
      </c>
      <c r="D2855" s="6">
        <v>12000</v>
      </c>
      <c r="E2855" s="8">
        <v>12095</v>
      </c>
      <c r="F2855" t="s">
        <v>8218</v>
      </c>
      <c r="G2855" t="s">
        <v>8223</v>
      </c>
      <c r="H2855" t="s">
        <v>8245</v>
      </c>
      <c r="I2855">
        <v>1428178757</v>
      </c>
      <c r="J2855">
        <v>1425590357</v>
      </c>
      <c r="K2855" t="b">
        <v>1</v>
      </c>
      <c r="L2855">
        <v>200</v>
      </c>
      <c r="M2855" t="b">
        <v>1</v>
      </c>
      <c r="N2855" t="s">
        <v>8269</v>
      </c>
      <c r="O2855" s="9">
        <f t="shared" si="184"/>
        <v>101</v>
      </c>
      <c r="P2855">
        <f t="shared" si="185"/>
        <v>60.48</v>
      </c>
      <c r="Q2855" s="11" t="s">
        <v>8315</v>
      </c>
      <c r="R2855" t="s">
        <v>8316</v>
      </c>
      <c r="S2855" s="16">
        <f t="shared" si="186"/>
        <v>42068.888391203705</v>
      </c>
      <c r="T2855" s="16">
        <f t="shared" si="187"/>
        <v>42098.846724537041</v>
      </c>
    </row>
    <row r="2856" spans="1:20" ht="42" x14ac:dyDescent="0.3">
      <c r="A2856">
        <v>525</v>
      </c>
      <c r="B2856" s="3" t="s">
        <v>526</v>
      </c>
      <c r="C2856" s="3" t="s">
        <v>4635</v>
      </c>
      <c r="D2856" s="6">
        <v>12000</v>
      </c>
      <c r="E2856" s="8">
        <v>12000</v>
      </c>
      <c r="F2856" t="s">
        <v>8218</v>
      </c>
      <c r="G2856" t="s">
        <v>8223</v>
      </c>
      <c r="H2856" t="s">
        <v>8245</v>
      </c>
      <c r="I2856">
        <v>1410601041</v>
      </c>
      <c r="J2856">
        <v>1406713041</v>
      </c>
      <c r="K2856" t="b">
        <v>0</v>
      </c>
      <c r="L2856">
        <v>12</v>
      </c>
      <c r="M2856" t="b">
        <v>1</v>
      </c>
      <c r="N2856" t="s">
        <v>8269</v>
      </c>
      <c r="O2856" s="9">
        <f t="shared" si="184"/>
        <v>100</v>
      </c>
      <c r="P2856">
        <f t="shared" si="185"/>
        <v>1000</v>
      </c>
      <c r="Q2856" s="11" t="s">
        <v>8315</v>
      </c>
      <c r="R2856" t="s">
        <v>8316</v>
      </c>
      <c r="S2856" s="16">
        <f t="shared" si="186"/>
        <v>41850.400937500002</v>
      </c>
      <c r="T2856" s="16">
        <f t="shared" si="187"/>
        <v>41895.400937500002</v>
      </c>
    </row>
    <row r="2857" spans="1:20" ht="42" x14ac:dyDescent="0.3">
      <c r="A2857">
        <v>3481</v>
      </c>
      <c r="B2857" s="3" t="s">
        <v>3480</v>
      </c>
      <c r="C2857" s="3" t="s">
        <v>7591</v>
      </c>
      <c r="D2857" s="6">
        <v>10000</v>
      </c>
      <c r="E2857" s="8">
        <v>11880</v>
      </c>
      <c r="F2857" t="s">
        <v>8218</v>
      </c>
      <c r="G2857" t="s">
        <v>8225</v>
      </c>
      <c r="H2857" t="s">
        <v>8247</v>
      </c>
      <c r="I2857">
        <v>1420178188</v>
      </c>
      <c r="J2857">
        <v>1418709388</v>
      </c>
      <c r="K2857" t="b">
        <v>0</v>
      </c>
      <c r="L2857">
        <v>95</v>
      </c>
      <c r="M2857" t="b">
        <v>1</v>
      </c>
      <c r="N2857" t="s">
        <v>8269</v>
      </c>
      <c r="O2857" s="9">
        <f t="shared" si="184"/>
        <v>119</v>
      </c>
      <c r="P2857">
        <f t="shared" si="185"/>
        <v>125.05</v>
      </c>
      <c r="Q2857" s="11" t="s">
        <v>8315</v>
      </c>
      <c r="R2857" t="s">
        <v>8316</v>
      </c>
      <c r="S2857" s="16">
        <f t="shared" si="186"/>
        <v>41989.24754629629</v>
      </c>
      <c r="T2857" s="16">
        <f t="shared" si="187"/>
        <v>42006.24754629629</v>
      </c>
    </row>
    <row r="2858" spans="1:20" ht="42" x14ac:dyDescent="0.3">
      <c r="A2858">
        <v>2871</v>
      </c>
      <c r="B2858" s="3" t="s">
        <v>2871</v>
      </c>
      <c r="C2858" s="3" t="s">
        <v>6981</v>
      </c>
      <c r="D2858" s="6">
        <v>10000</v>
      </c>
      <c r="E2858" s="8">
        <v>467</v>
      </c>
      <c r="F2858" t="s">
        <v>8220</v>
      </c>
      <c r="G2858" t="s">
        <v>8223</v>
      </c>
      <c r="H2858" t="s">
        <v>8245</v>
      </c>
      <c r="I2858">
        <v>1419183813</v>
      </c>
      <c r="J2858">
        <v>1417455813</v>
      </c>
      <c r="K2858" t="b">
        <v>0</v>
      </c>
      <c r="L2858">
        <v>13</v>
      </c>
      <c r="M2858" t="b">
        <v>0</v>
      </c>
      <c r="N2858" t="s">
        <v>8269</v>
      </c>
      <c r="O2858" s="9">
        <f t="shared" si="184"/>
        <v>5</v>
      </c>
      <c r="P2858">
        <f t="shared" si="185"/>
        <v>35.92</v>
      </c>
      <c r="Q2858" s="11" t="s">
        <v>8315</v>
      </c>
      <c r="R2858" t="s">
        <v>8316</v>
      </c>
      <c r="S2858" s="16">
        <f t="shared" si="186"/>
        <v>41974.738576388889</v>
      </c>
      <c r="T2858" s="16">
        <f t="shared" si="187"/>
        <v>41994.738576388889</v>
      </c>
    </row>
    <row r="2859" spans="1:20" ht="42" x14ac:dyDescent="0.3">
      <c r="A2859">
        <v>2883</v>
      </c>
      <c r="B2859" s="3" t="s">
        <v>2883</v>
      </c>
      <c r="C2859" s="3" t="s">
        <v>6993</v>
      </c>
      <c r="D2859" s="6">
        <v>10000</v>
      </c>
      <c r="E2859" s="8">
        <v>1908</v>
      </c>
      <c r="F2859" t="s">
        <v>8220</v>
      </c>
      <c r="G2859" t="s">
        <v>8223</v>
      </c>
      <c r="H2859" t="s">
        <v>8245</v>
      </c>
      <c r="I2859">
        <v>1454734740</v>
      </c>
      <c r="J2859">
        <v>1451684437</v>
      </c>
      <c r="K2859" t="b">
        <v>0</v>
      </c>
      <c r="L2859">
        <v>5</v>
      </c>
      <c r="M2859" t="b">
        <v>0</v>
      </c>
      <c r="N2859" t="s">
        <v>8269</v>
      </c>
      <c r="O2859" s="9">
        <f t="shared" si="184"/>
        <v>19</v>
      </c>
      <c r="P2859">
        <f t="shared" si="185"/>
        <v>381.6</v>
      </c>
      <c r="Q2859" s="11" t="s">
        <v>8315</v>
      </c>
      <c r="R2859" t="s">
        <v>8316</v>
      </c>
      <c r="S2859" s="16">
        <f t="shared" si="186"/>
        <v>42370.90320601852</v>
      </c>
      <c r="T2859" s="16">
        <f t="shared" si="187"/>
        <v>42406.207638888889</v>
      </c>
    </row>
    <row r="2860" spans="1:20" ht="42" x14ac:dyDescent="0.3">
      <c r="A2860">
        <v>2891</v>
      </c>
      <c r="B2860" s="3" t="s">
        <v>2891</v>
      </c>
      <c r="C2860" s="3" t="s">
        <v>7001</v>
      </c>
      <c r="D2860" s="6">
        <v>10000</v>
      </c>
      <c r="E2860" s="8">
        <v>273</v>
      </c>
      <c r="F2860" t="s">
        <v>8220</v>
      </c>
      <c r="G2860" t="s">
        <v>8223</v>
      </c>
      <c r="H2860" t="s">
        <v>8245</v>
      </c>
      <c r="I2860">
        <v>1460751128</v>
      </c>
      <c r="J2860">
        <v>1455570728</v>
      </c>
      <c r="K2860" t="b">
        <v>0</v>
      </c>
      <c r="L2860">
        <v>10</v>
      </c>
      <c r="M2860" t="b">
        <v>0</v>
      </c>
      <c r="N2860" t="s">
        <v>8269</v>
      </c>
      <c r="O2860" s="9">
        <f t="shared" si="184"/>
        <v>3</v>
      </c>
      <c r="P2860">
        <f t="shared" si="185"/>
        <v>27.3</v>
      </c>
      <c r="Q2860" s="11" t="s">
        <v>8315</v>
      </c>
      <c r="R2860" t="s">
        <v>8316</v>
      </c>
      <c r="S2860" s="16">
        <f t="shared" si="186"/>
        <v>42415.883425925931</v>
      </c>
      <c r="T2860" s="16">
        <f t="shared" si="187"/>
        <v>42475.84175925926</v>
      </c>
    </row>
    <row r="2861" spans="1:20" ht="42" x14ac:dyDescent="0.3">
      <c r="A2861">
        <v>2899</v>
      </c>
      <c r="B2861" s="3" t="s">
        <v>2899</v>
      </c>
      <c r="C2861" s="3" t="s">
        <v>7009</v>
      </c>
      <c r="D2861" s="6">
        <v>10000</v>
      </c>
      <c r="E2861" s="8">
        <v>0</v>
      </c>
      <c r="F2861" t="s">
        <v>8220</v>
      </c>
      <c r="G2861" t="s">
        <v>8223</v>
      </c>
      <c r="H2861" t="s">
        <v>8245</v>
      </c>
      <c r="I2861">
        <v>1469325158</v>
      </c>
      <c r="J2861">
        <v>1464141158</v>
      </c>
      <c r="K2861" t="b">
        <v>0</v>
      </c>
      <c r="L2861">
        <v>0</v>
      </c>
      <c r="M2861" t="b">
        <v>0</v>
      </c>
      <c r="N2861" t="s">
        <v>8269</v>
      </c>
      <c r="O2861" s="9">
        <f t="shared" si="184"/>
        <v>0</v>
      </c>
      <c r="P2861">
        <f t="shared" si="185"/>
        <v>0</v>
      </c>
      <c r="Q2861" s="11" t="s">
        <v>8315</v>
      </c>
      <c r="R2861" t="s">
        <v>8316</v>
      </c>
      <c r="S2861" s="16">
        <f t="shared" si="186"/>
        <v>42515.078217592592</v>
      </c>
      <c r="T2861" s="16">
        <f t="shared" si="187"/>
        <v>42575.078217592592</v>
      </c>
    </row>
    <row r="2862" spans="1:20" ht="42" x14ac:dyDescent="0.3">
      <c r="A2862">
        <v>2913</v>
      </c>
      <c r="B2862" s="3" t="s">
        <v>2913</v>
      </c>
      <c r="C2862" s="3" t="s">
        <v>7023</v>
      </c>
      <c r="D2862" s="6">
        <v>10000</v>
      </c>
      <c r="E2862" s="8">
        <v>2</v>
      </c>
      <c r="F2862" t="s">
        <v>8220</v>
      </c>
      <c r="G2862" t="s">
        <v>8223</v>
      </c>
      <c r="H2862" t="s">
        <v>8245</v>
      </c>
      <c r="I2862">
        <v>1410041339</v>
      </c>
      <c r="J2862">
        <v>1404857339</v>
      </c>
      <c r="K2862" t="b">
        <v>0</v>
      </c>
      <c r="L2862">
        <v>2</v>
      </c>
      <c r="M2862" t="b">
        <v>0</v>
      </c>
      <c r="N2862" t="s">
        <v>8269</v>
      </c>
      <c r="O2862" s="9">
        <f t="shared" si="184"/>
        <v>0</v>
      </c>
      <c r="P2862">
        <f t="shared" si="185"/>
        <v>1</v>
      </c>
      <c r="Q2862" s="11" t="s">
        <v>8315</v>
      </c>
      <c r="R2862" t="s">
        <v>8316</v>
      </c>
      <c r="S2862" s="16">
        <f t="shared" si="186"/>
        <v>41828.922905092593</v>
      </c>
      <c r="T2862" s="16">
        <f t="shared" si="187"/>
        <v>41888.922905092593</v>
      </c>
    </row>
    <row r="2863" spans="1:20" ht="70" x14ac:dyDescent="0.3">
      <c r="A2863">
        <v>3316</v>
      </c>
      <c r="B2863" s="3" t="s">
        <v>3316</v>
      </c>
      <c r="C2863" s="3" t="s">
        <v>7426</v>
      </c>
      <c r="D2863" s="6">
        <v>11737</v>
      </c>
      <c r="E2863" s="8">
        <v>11747.18</v>
      </c>
      <c r="F2863" t="s">
        <v>8218</v>
      </c>
      <c r="G2863" t="s">
        <v>8223</v>
      </c>
      <c r="H2863" t="s">
        <v>8245</v>
      </c>
      <c r="I2863">
        <v>1407506040</v>
      </c>
      <c r="J2863">
        <v>1404680075</v>
      </c>
      <c r="K2863" t="b">
        <v>0</v>
      </c>
      <c r="L2863">
        <v>125</v>
      </c>
      <c r="M2863" t="b">
        <v>1</v>
      </c>
      <c r="N2863" t="s">
        <v>8269</v>
      </c>
      <c r="O2863" s="9">
        <f t="shared" si="184"/>
        <v>100</v>
      </c>
      <c r="P2863">
        <f t="shared" si="185"/>
        <v>93.98</v>
      </c>
      <c r="Q2863" s="11" t="s">
        <v>8315</v>
      </c>
      <c r="R2863" t="s">
        <v>8316</v>
      </c>
      <c r="S2863" s="16">
        <f t="shared" si="186"/>
        <v>41826.871238425927</v>
      </c>
      <c r="T2863" s="16">
        <f t="shared" si="187"/>
        <v>41859.57916666667</v>
      </c>
    </row>
    <row r="2864" spans="1:20" ht="42" x14ac:dyDescent="0.3">
      <c r="A2864">
        <v>3712</v>
      </c>
      <c r="B2864" s="3" t="s">
        <v>3709</v>
      </c>
      <c r="C2864" s="3" t="s">
        <v>7822</v>
      </c>
      <c r="D2864" s="6">
        <v>7500</v>
      </c>
      <c r="E2864" s="8">
        <v>11530</v>
      </c>
      <c r="F2864" t="s">
        <v>8218</v>
      </c>
      <c r="G2864" t="s">
        <v>8223</v>
      </c>
      <c r="H2864" t="s">
        <v>8245</v>
      </c>
      <c r="I2864">
        <v>1433055540</v>
      </c>
      <c r="J2864">
        <v>1431230867</v>
      </c>
      <c r="K2864" t="b">
        <v>0</v>
      </c>
      <c r="L2864">
        <v>104</v>
      </c>
      <c r="M2864" t="b">
        <v>1</v>
      </c>
      <c r="N2864" t="s">
        <v>8269</v>
      </c>
      <c r="O2864" s="9">
        <f t="shared" si="184"/>
        <v>154</v>
      </c>
      <c r="P2864">
        <f t="shared" si="185"/>
        <v>110.87</v>
      </c>
      <c r="Q2864" s="11" t="s">
        <v>8315</v>
      </c>
      <c r="R2864" t="s">
        <v>8316</v>
      </c>
      <c r="S2864" s="16">
        <f t="shared" si="186"/>
        <v>42134.172071759262</v>
      </c>
      <c r="T2864" s="16">
        <f t="shared" si="187"/>
        <v>42155.290972222225</v>
      </c>
    </row>
    <row r="2865" spans="1:20" ht="42" x14ac:dyDescent="0.3">
      <c r="A2865">
        <v>3389</v>
      </c>
      <c r="B2865" s="3" t="s">
        <v>3388</v>
      </c>
      <c r="C2865" s="3" t="s">
        <v>7499</v>
      </c>
      <c r="D2865" s="6">
        <v>10000</v>
      </c>
      <c r="E2865" s="8">
        <v>11450</v>
      </c>
      <c r="F2865" t="s">
        <v>8218</v>
      </c>
      <c r="G2865" t="s">
        <v>8223</v>
      </c>
      <c r="H2865" t="s">
        <v>8245</v>
      </c>
      <c r="I2865">
        <v>1464960682</v>
      </c>
      <c r="J2865">
        <v>1462368682</v>
      </c>
      <c r="K2865" t="b">
        <v>0</v>
      </c>
      <c r="L2865">
        <v>62</v>
      </c>
      <c r="M2865" t="b">
        <v>1</v>
      </c>
      <c r="N2865" t="s">
        <v>8269</v>
      </c>
      <c r="O2865" s="9">
        <f t="shared" si="184"/>
        <v>115</v>
      </c>
      <c r="P2865">
        <f t="shared" si="185"/>
        <v>184.68</v>
      </c>
      <c r="Q2865" s="11" t="s">
        <v>8315</v>
      </c>
      <c r="R2865" t="s">
        <v>8316</v>
      </c>
      <c r="S2865" s="16">
        <f t="shared" si="186"/>
        <v>42494.563449074078</v>
      </c>
      <c r="T2865" s="16">
        <f t="shared" si="187"/>
        <v>42524.563449074078</v>
      </c>
    </row>
    <row r="2866" spans="1:20" ht="42" x14ac:dyDescent="0.3">
      <c r="A2866">
        <v>2966</v>
      </c>
      <c r="B2866" s="3" t="s">
        <v>2966</v>
      </c>
      <c r="C2866" s="3" t="s">
        <v>7076</v>
      </c>
      <c r="D2866" s="6">
        <v>10000</v>
      </c>
      <c r="E2866" s="8">
        <v>11363</v>
      </c>
      <c r="F2866" t="s">
        <v>8218</v>
      </c>
      <c r="G2866" t="s">
        <v>8223</v>
      </c>
      <c r="H2866" t="s">
        <v>8245</v>
      </c>
      <c r="I2866">
        <v>1442425412</v>
      </c>
      <c r="J2866">
        <v>1439833412</v>
      </c>
      <c r="K2866" t="b">
        <v>0</v>
      </c>
      <c r="L2866">
        <v>128</v>
      </c>
      <c r="M2866" t="b">
        <v>1</v>
      </c>
      <c r="N2866" t="s">
        <v>8269</v>
      </c>
      <c r="O2866" s="9">
        <f t="shared" si="184"/>
        <v>114</v>
      </c>
      <c r="P2866">
        <f t="shared" si="185"/>
        <v>88.77</v>
      </c>
      <c r="Q2866" s="11" t="s">
        <v>8315</v>
      </c>
      <c r="R2866" t="s">
        <v>8316</v>
      </c>
      <c r="S2866" s="16">
        <f t="shared" si="186"/>
        <v>42233.738564814819</v>
      </c>
      <c r="T2866" s="16">
        <f t="shared" si="187"/>
        <v>42263.738564814819</v>
      </c>
    </row>
    <row r="2867" spans="1:20" ht="42" x14ac:dyDescent="0.3">
      <c r="A2867">
        <v>3209</v>
      </c>
      <c r="B2867" s="3" t="s">
        <v>3209</v>
      </c>
      <c r="C2867" s="3" t="s">
        <v>7319</v>
      </c>
      <c r="D2867" s="6">
        <v>9500</v>
      </c>
      <c r="E2867" s="8">
        <v>11335.7</v>
      </c>
      <c r="F2867" t="s">
        <v>8218</v>
      </c>
      <c r="G2867" t="s">
        <v>8223</v>
      </c>
      <c r="H2867" t="s">
        <v>8245</v>
      </c>
      <c r="I2867">
        <v>1403305200</v>
      </c>
      <c r="J2867">
        <v>1400512658</v>
      </c>
      <c r="K2867" t="b">
        <v>1</v>
      </c>
      <c r="L2867">
        <v>226</v>
      </c>
      <c r="M2867" t="b">
        <v>1</v>
      </c>
      <c r="N2867" t="s">
        <v>8269</v>
      </c>
      <c r="O2867" s="9">
        <f t="shared" si="184"/>
        <v>119</v>
      </c>
      <c r="P2867">
        <f t="shared" si="185"/>
        <v>50.16</v>
      </c>
      <c r="Q2867" s="11" t="s">
        <v>8315</v>
      </c>
      <c r="R2867" t="s">
        <v>8316</v>
      </c>
      <c r="S2867" s="16">
        <f t="shared" si="186"/>
        <v>41778.637245370373</v>
      </c>
      <c r="T2867" s="16">
        <f t="shared" si="187"/>
        <v>41810.958333333336</v>
      </c>
    </row>
    <row r="2868" spans="1:20" ht="42" x14ac:dyDescent="0.3">
      <c r="A2868">
        <v>3246</v>
      </c>
      <c r="B2868" s="3" t="s">
        <v>3246</v>
      </c>
      <c r="C2868" s="3" t="s">
        <v>7356</v>
      </c>
      <c r="D2868" s="6">
        <v>10000</v>
      </c>
      <c r="E2868" s="8">
        <v>11122</v>
      </c>
      <c r="F2868" t="s">
        <v>8218</v>
      </c>
      <c r="G2868" t="s">
        <v>8223</v>
      </c>
      <c r="H2868" t="s">
        <v>8245</v>
      </c>
      <c r="I2868">
        <v>1442030340</v>
      </c>
      <c r="J2868">
        <v>1439551200</v>
      </c>
      <c r="K2868" t="b">
        <v>1</v>
      </c>
      <c r="L2868">
        <v>193</v>
      </c>
      <c r="M2868" t="b">
        <v>1</v>
      </c>
      <c r="N2868" t="s">
        <v>8269</v>
      </c>
      <c r="O2868" s="9">
        <f t="shared" si="184"/>
        <v>111</v>
      </c>
      <c r="P2868">
        <f t="shared" si="185"/>
        <v>57.63</v>
      </c>
      <c r="Q2868" s="11" t="s">
        <v>8315</v>
      </c>
      <c r="R2868" t="s">
        <v>8316</v>
      </c>
      <c r="S2868" s="16">
        <f t="shared" si="186"/>
        <v>42230.472222222219</v>
      </c>
      <c r="T2868" s="16">
        <f t="shared" si="187"/>
        <v>42259.165972222225</v>
      </c>
    </row>
    <row r="2869" spans="1:20" ht="56" x14ac:dyDescent="0.3">
      <c r="A2869">
        <v>2793</v>
      </c>
      <c r="B2869" s="3" t="s">
        <v>2793</v>
      </c>
      <c r="C2869" s="3" t="s">
        <v>6903</v>
      </c>
      <c r="D2869" s="6">
        <v>10000</v>
      </c>
      <c r="E2869" s="8">
        <v>11056.75</v>
      </c>
      <c r="F2869" t="s">
        <v>8218</v>
      </c>
      <c r="G2869" t="s">
        <v>8225</v>
      </c>
      <c r="H2869" t="s">
        <v>8247</v>
      </c>
      <c r="I2869">
        <v>1437473005</v>
      </c>
      <c r="J2869">
        <v>1434881005</v>
      </c>
      <c r="K2869" t="b">
        <v>0</v>
      </c>
      <c r="L2869">
        <v>73</v>
      </c>
      <c r="M2869" t="b">
        <v>1</v>
      </c>
      <c r="N2869" t="s">
        <v>8269</v>
      </c>
      <c r="O2869" s="9">
        <f t="shared" si="184"/>
        <v>111</v>
      </c>
      <c r="P2869">
        <f t="shared" si="185"/>
        <v>151.46</v>
      </c>
      <c r="Q2869" s="11" t="s">
        <v>8315</v>
      </c>
      <c r="R2869" t="s">
        <v>8316</v>
      </c>
      <c r="S2869" s="16">
        <f t="shared" si="186"/>
        <v>42176.419039351851</v>
      </c>
      <c r="T2869" s="16">
        <f t="shared" si="187"/>
        <v>42206.419039351851</v>
      </c>
    </row>
    <row r="2870" spans="1:20" ht="42" x14ac:dyDescent="0.3">
      <c r="A2870">
        <v>3620</v>
      </c>
      <c r="B2870" s="3" t="s">
        <v>3618</v>
      </c>
      <c r="C2870" s="3" t="s">
        <v>7730</v>
      </c>
      <c r="D2870" s="6">
        <v>10500</v>
      </c>
      <c r="E2870" s="8">
        <v>11045</v>
      </c>
      <c r="F2870" t="s">
        <v>8218</v>
      </c>
      <c r="G2870" t="s">
        <v>8223</v>
      </c>
      <c r="H2870" t="s">
        <v>8245</v>
      </c>
      <c r="I2870">
        <v>1425528000</v>
      </c>
      <c r="J2870">
        <v>1422916261</v>
      </c>
      <c r="K2870" t="b">
        <v>0</v>
      </c>
      <c r="L2870">
        <v>197</v>
      </c>
      <c r="M2870" t="b">
        <v>1</v>
      </c>
      <c r="N2870" t="s">
        <v>8269</v>
      </c>
      <c r="O2870" s="9">
        <f t="shared" si="184"/>
        <v>105</v>
      </c>
      <c r="P2870">
        <f t="shared" si="185"/>
        <v>56.07</v>
      </c>
      <c r="Q2870" s="11" t="s">
        <v>8315</v>
      </c>
      <c r="R2870" t="s">
        <v>8316</v>
      </c>
      <c r="S2870" s="16">
        <f t="shared" si="186"/>
        <v>42037.938206018516</v>
      </c>
      <c r="T2870" s="16">
        <f t="shared" si="187"/>
        <v>42068.166666666672</v>
      </c>
    </row>
    <row r="2871" spans="1:20" ht="56" x14ac:dyDescent="0.3">
      <c r="A2871">
        <v>2963</v>
      </c>
      <c r="B2871" s="3" t="s">
        <v>2963</v>
      </c>
      <c r="C2871" s="3" t="s">
        <v>7073</v>
      </c>
      <c r="D2871" s="6">
        <v>10000</v>
      </c>
      <c r="E2871" s="8">
        <v>10685</v>
      </c>
      <c r="F2871" t="s">
        <v>8218</v>
      </c>
      <c r="G2871" t="s">
        <v>8223</v>
      </c>
      <c r="H2871" t="s">
        <v>8245</v>
      </c>
      <c r="I2871">
        <v>1435835824</v>
      </c>
      <c r="J2871">
        <v>1433243824</v>
      </c>
      <c r="K2871" t="b">
        <v>0</v>
      </c>
      <c r="L2871">
        <v>98</v>
      </c>
      <c r="M2871" t="b">
        <v>1</v>
      </c>
      <c r="N2871" t="s">
        <v>8269</v>
      </c>
      <c r="O2871" s="9">
        <f t="shared" si="184"/>
        <v>107</v>
      </c>
      <c r="P2871">
        <f t="shared" si="185"/>
        <v>109.03</v>
      </c>
      <c r="Q2871" s="11" t="s">
        <v>8315</v>
      </c>
      <c r="R2871" t="s">
        <v>8316</v>
      </c>
      <c r="S2871" s="16">
        <f t="shared" si="186"/>
        <v>42157.470185185186</v>
      </c>
      <c r="T2871" s="16">
        <f t="shared" si="187"/>
        <v>42187.470185185186</v>
      </c>
    </row>
    <row r="2872" spans="1:20" ht="42" x14ac:dyDescent="0.3">
      <c r="A2872">
        <v>2818</v>
      </c>
      <c r="B2872" s="3" t="s">
        <v>2818</v>
      </c>
      <c r="C2872" s="3" t="s">
        <v>6928</v>
      </c>
      <c r="D2872" s="6">
        <v>10000</v>
      </c>
      <c r="E2872" s="8">
        <v>10603</v>
      </c>
      <c r="F2872" t="s">
        <v>8218</v>
      </c>
      <c r="G2872" t="s">
        <v>8223</v>
      </c>
      <c r="H2872" t="s">
        <v>8245</v>
      </c>
      <c r="I2872">
        <v>1443018086</v>
      </c>
      <c r="J2872">
        <v>1441290086</v>
      </c>
      <c r="K2872" t="b">
        <v>0</v>
      </c>
      <c r="L2872">
        <v>102</v>
      </c>
      <c r="M2872" t="b">
        <v>1</v>
      </c>
      <c r="N2872" t="s">
        <v>8269</v>
      </c>
      <c r="O2872" s="9">
        <f t="shared" si="184"/>
        <v>106</v>
      </c>
      <c r="P2872">
        <f t="shared" si="185"/>
        <v>103.95</v>
      </c>
      <c r="Q2872" s="11" t="s">
        <v>8315</v>
      </c>
      <c r="R2872" t="s">
        <v>8316</v>
      </c>
      <c r="S2872" s="16">
        <f t="shared" si="186"/>
        <v>42250.598217592589</v>
      </c>
      <c r="T2872" s="16">
        <f t="shared" si="187"/>
        <v>42270.598217592589</v>
      </c>
    </row>
    <row r="2873" spans="1:20" ht="42" x14ac:dyDescent="0.3">
      <c r="A2873">
        <v>3434</v>
      </c>
      <c r="B2873" s="3" t="s">
        <v>3433</v>
      </c>
      <c r="C2873" s="3" t="s">
        <v>7544</v>
      </c>
      <c r="D2873" s="6">
        <v>10000</v>
      </c>
      <c r="E2873" s="8">
        <v>10555</v>
      </c>
      <c r="F2873" t="s">
        <v>8218</v>
      </c>
      <c r="G2873" t="s">
        <v>8223</v>
      </c>
      <c r="H2873" t="s">
        <v>8245</v>
      </c>
      <c r="I2873">
        <v>1404983269</v>
      </c>
      <c r="J2873">
        <v>1402391269</v>
      </c>
      <c r="K2873" t="b">
        <v>0</v>
      </c>
      <c r="L2873">
        <v>168</v>
      </c>
      <c r="M2873" t="b">
        <v>1</v>
      </c>
      <c r="N2873" t="s">
        <v>8269</v>
      </c>
      <c r="O2873" s="9">
        <f t="shared" si="184"/>
        <v>106</v>
      </c>
      <c r="P2873">
        <f t="shared" si="185"/>
        <v>62.83</v>
      </c>
      <c r="Q2873" s="11" t="s">
        <v>8315</v>
      </c>
      <c r="R2873" t="s">
        <v>8316</v>
      </c>
      <c r="S2873" s="16">
        <f t="shared" si="186"/>
        <v>41800.380428240744</v>
      </c>
      <c r="T2873" s="16">
        <f t="shared" si="187"/>
        <v>41830.380428240744</v>
      </c>
    </row>
    <row r="2874" spans="1:20" ht="28" x14ac:dyDescent="0.3">
      <c r="A2874">
        <v>3507</v>
      </c>
      <c r="B2874" s="3" t="s">
        <v>3506</v>
      </c>
      <c r="C2874" s="3" t="s">
        <v>7617</v>
      </c>
      <c r="D2874" s="6">
        <v>10000</v>
      </c>
      <c r="E2874" s="8">
        <v>10440</v>
      </c>
      <c r="F2874" t="s">
        <v>8218</v>
      </c>
      <c r="G2874" t="s">
        <v>8223</v>
      </c>
      <c r="H2874" t="s">
        <v>8245</v>
      </c>
      <c r="I2874">
        <v>1464732537</v>
      </c>
      <c r="J2874">
        <v>1462140537</v>
      </c>
      <c r="K2874" t="b">
        <v>0</v>
      </c>
      <c r="L2874">
        <v>72</v>
      </c>
      <c r="M2874" t="b">
        <v>1</v>
      </c>
      <c r="N2874" t="s">
        <v>8269</v>
      </c>
      <c r="O2874" s="9">
        <f t="shared" si="184"/>
        <v>104</v>
      </c>
      <c r="P2874">
        <f t="shared" si="185"/>
        <v>145</v>
      </c>
      <c r="Q2874" s="11" t="s">
        <v>8315</v>
      </c>
      <c r="R2874" t="s">
        <v>8316</v>
      </c>
      <c r="S2874" s="16">
        <f t="shared" si="186"/>
        <v>42491.92288194444</v>
      </c>
      <c r="T2874" s="16">
        <f t="shared" si="187"/>
        <v>42521.92288194444</v>
      </c>
    </row>
    <row r="2875" spans="1:20" ht="42" x14ac:dyDescent="0.3">
      <c r="A2875">
        <v>3463</v>
      </c>
      <c r="B2875" s="3" t="s">
        <v>3462</v>
      </c>
      <c r="C2875" s="3" t="s">
        <v>7573</v>
      </c>
      <c r="D2875" s="6">
        <v>10000</v>
      </c>
      <c r="E2875" s="8">
        <v>10338</v>
      </c>
      <c r="F2875" t="s">
        <v>8218</v>
      </c>
      <c r="G2875" t="s">
        <v>8228</v>
      </c>
      <c r="H2875" t="s">
        <v>8250</v>
      </c>
      <c r="I2875">
        <v>1476158340</v>
      </c>
      <c r="J2875">
        <v>1472594585</v>
      </c>
      <c r="K2875" t="b">
        <v>0</v>
      </c>
      <c r="L2875">
        <v>114</v>
      </c>
      <c r="M2875" t="b">
        <v>1</v>
      </c>
      <c r="N2875" t="s">
        <v>8269</v>
      </c>
      <c r="O2875" s="9">
        <f t="shared" si="184"/>
        <v>103</v>
      </c>
      <c r="P2875">
        <f t="shared" si="185"/>
        <v>90.68</v>
      </c>
      <c r="Q2875" s="11" t="s">
        <v>8315</v>
      </c>
      <c r="R2875" t="s">
        <v>8316</v>
      </c>
      <c r="S2875" s="16">
        <f t="shared" si="186"/>
        <v>42612.918807870374</v>
      </c>
      <c r="T2875" s="16">
        <f t="shared" si="187"/>
        <v>42654.165972222225</v>
      </c>
    </row>
    <row r="2876" spans="1:20" ht="42" x14ac:dyDescent="0.3">
      <c r="A2876">
        <v>3173</v>
      </c>
      <c r="B2876" s="3" t="s">
        <v>3173</v>
      </c>
      <c r="C2876" s="3" t="s">
        <v>7283</v>
      </c>
      <c r="D2876" s="6">
        <v>10000</v>
      </c>
      <c r="E2876" s="8">
        <v>10300</v>
      </c>
      <c r="F2876" t="s">
        <v>8218</v>
      </c>
      <c r="G2876" t="s">
        <v>8223</v>
      </c>
      <c r="H2876" t="s">
        <v>8245</v>
      </c>
      <c r="I2876">
        <v>1411765492</v>
      </c>
      <c r="J2876">
        <v>1409173492</v>
      </c>
      <c r="K2876" t="b">
        <v>1</v>
      </c>
      <c r="L2876">
        <v>74</v>
      </c>
      <c r="M2876" t="b">
        <v>1</v>
      </c>
      <c r="N2876" t="s">
        <v>8269</v>
      </c>
      <c r="O2876" s="9">
        <f t="shared" si="184"/>
        <v>103</v>
      </c>
      <c r="P2876">
        <f t="shared" si="185"/>
        <v>139.19</v>
      </c>
      <c r="Q2876" s="11" t="s">
        <v>8315</v>
      </c>
      <c r="R2876" t="s">
        <v>8316</v>
      </c>
      <c r="S2876" s="16">
        <f t="shared" si="186"/>
        <v>41878.878379629627</v>
      </c>
      <c r="T2876" s="16">
        <f t="shared" si="187"/>
        <v>41908.878379629627</v>
      </c>
    </row>
    <row r="2877" spans="1:20" ht="42" x14ac:dyDescent="0.3">
      <c r="A2877">
        <v>3358</v>
      </c>
      <c r="B2877" s="3" t="s">
        <v>3357</v>
      </c>
      <c r="C2877" s="3" t="s">
        <v>7468</v>
      </c>
      <c r="D2877" s="6">
        <v>10000</v>
      </c>
      <c r="E2877" s="8">
        <v>10299</v>
      </c>
      <c r="F2877" t="s">
        <v>8218</v>
      </c>
      <c r="G2877" t="s">
        <v>8223</v>
      </c>
      <c r="H2877" t="s">
        <v>8245</v>
      </c>
      <c r="I2877">
        <v>1416385679</v>
      </c>
      <c r="J2877">
        <v>1413790079</v>
      </c>
      <c r="K2877" t="b">
        <v>0</v>
      </c>
      <c r="L2877">
        <v>162</v>
      </c>
      <c r="M2877" t="b">
        <v>1</v>
      </c>
      <c r="N2877" t="s">
        <v>8269</v>
      </c>
      <c r="O2877" s="9">
        <f t="shared" si="184"/>
        <v>103</v>
      </c>
      <c r="P2877">
        <f t="shared" si="185"/>
        <v>63.57</v>
      </c>
      <c r="Q2877" s="11" t="s">
        <v>8315</v>
      </c>
      <c r="R2877" t="s">
        <v>8316</v>
      </c>
      <c r="S2877" s="16">
        <f t="shared" si="186"/>
        <v>41932.311099537037</v>
      </c>
      <c r="T2877" s="16">
        <f t="shared" si="187"/>
        <v>41962.352766203709</v>
      </c>
    </row>
    <row r="2878" spans="1:20" ht="42" x14ac:dyDescent="0.3">
      <c r="A2878">
        <v>3714</v>
      </c>
      <c r="B2878" s="3" t="s">
        <v>3711</v>
      </c>
      <c r="C2878" s="3" t="s">
        <v>7824</v>
      </c>
      <c r="D2878" s="6">
        <v>10000</v>
      </c>
      <c r="E2878" s="8">
        <v>10235</v>
      </c>
      <c r="F2878" t="s">
        <v>8218</v>
      </c>
      <c r="G2878" t="s">
        <v>8223</v>
      </c>
      <c r="H2878" t="s">
        <v>8245</v>
      </c>
      <c r="I2878">
        <v>1432612740</v>
      </c>
      <c r="J2878">
        <v>1429881667</v>
      </c>
      <c r="K2878" t="b">
        <v>0</v>
      </c>
      <c r="L2878">
        <v>97</v>
      </c>
      <c r="M2878" t="b">
        <v>1</v>
      </c>
      <c r="N2878" t="s">
        <v>8269</v>
      </c>
      <c r="O2878" s="9">
        <f t="shared" si="184"/>
        <v>102</v>
      </c>
      <c r="P2878">
        <f t="shared" si="185"/>
        <v>105.52</v>
      </c>
      <c r="Q2878" s="11" t="s">
        <v>8315</v>
      </c>
      <c r="R2878" t="s">
        <v>8316</v>
      </c>
      <c r="S2878" s="16">
        <f t="shared" si="186"/>
        <v>42118.556331018524</v>
      </c>
      <c r="T2878" s="16">
        <f t="shared" si="187"/>
        <v>42150.165972222225</v>
      </c>
    </row>
    <row r="2879" spans="1:20" ht="42" x14ac:dyDescent="0.3">
      <c r="A2879">
        <v>3298</v>
      </c>
      <c r="B2879" s="3" t="s">
        <v>3298</v>
      </c>
      <c r="C2879" s="3" t="s">
        <v>7408</v>
      </c>
      <c r="D2879" s="6">
        <v>10000</v>
      </c>
      <c r="E2879" s="8">
        <v>10173</v>
      </c>
      <c r="F2879" t="s">
        <v>8218</v>
      </c>
      <c r="G2879" t="s">
        <v>8223</v>
      </c>
      <c r="H2879" t="s">
        <v>8245</v>
      </c>
      <c r="I2879">
        <v>1442102400</v>
      </c>
      <c r="J2879">
        <v>1440370768</v>
      </c>
      <c r="K2879" t="b">
        <v>0</v>
      </c>
      <c r="L2879">
        <v>72</v>
      </c>
      <c r="M2879" t="b">
        <v>1</v>
      </c>
      <c r="N2879" t="s">
        <v>8269</v>
      </c>
      <c r="O2879" s="9">
        <f t="shared" si="184"/>
        <v>102</v>
      </c>
      <c r="P2879">
        <f t="shared" si="185"/>
        <v>141.29</v>
      </c>
      <c r="Q2879" s="11" t="s">
        <v>8315</v>
      </c>
      <c r="R2879" t="s">
        <v>8316</v>
      </c>
      <c r="S2879" s="16">
        <f t="shared" si="186"/>
        <v>42239.957962962959</v>
      </c>
      <c r="T2879" s="16">
        <f t="shared" si="187"/>
        <v>42260</v>
      </c>
    </row>
    <row r="2880" spans="1:20" ht="42" x14ac:dyDescent="0.3">
      <c r="A2880">
        <v>3524</v>
      </c>
      <c r="B2880" s="3" t="s">
        <v>3523</v>
      </c>
      <c r="C2880" s="3" t="s">
        <v>7634</v>
      </c>
      <c r="D2880" s="6">
        <v>10000</v>
      </c>
      <c r="E2880" s="8">
        <v>10156</v>
      </c>
      <c r="F2880" t="s">
        <v>8218</v>
      </c>
      <c r="G2880" t="s">
        <v>8223</v>
      </c>
      <c r="H2880" t="s">
        <v>8245</v>
      </c>
      <c r="I2880">
        <v>1410580800</v>
      </c>
      <c r="J2880">
        <v>1409336373</v>
      </c>
      <c r="K2880" t="b">
        <v>0</v>
      </c>
      <c r="L2880">
        <v>74</v>
      </c>
      <c r="M2880" t="b">
        <v>1</v>
      </c>
      <c r="N2880" t="s">
        <v>8269</v>
      </c>
      <c r="O2880" s="9">
        <f t="shared" si="184"/>
        <v>102</v>
      </c>
      <c r="P2880">
        <f t="shared" si="185"/>
        <v>137.24</v>
      </c>
      <c r="Q2880" s="11" t="s">
        <v>8315</v>
      </c>
      <c r="R2880" t="s">
        <v>8316</v>
      </c>
      <c r="S2880" s="16">
        <f t="shared" si="186"/>
        <v>41880.76357638889</v>
      </c>
      <c r="T2880" s="16">
        <f t="shared" si="187"/>
        <v>41895.166666666664</v>
      </c>
    </row>
    <row r="2881" spans="1:20" ht="42" x14ac:dyDescent="0.3">
      <c r="A2881">
        <v>3575</v>
      </c>
      <c r="B2881" s="3" t="s">
        <v>3574</v>
      </c>
      <c r="C2881" s="3" t="s">
        <v>7685</v>
      </c>
      <c r="D2881" s="6">
        <v>10000</v>
      </c>
      <c r="E2881" s="8">
        <v>10133</v>
      </c>
      <c r="F2881" t="s">
        <v>8218</v>
      </c>
      <c r="G2881" t="s">
        <v>8223</v>
      </c>
      <c r="H2881" t="s">
        <v>8245</v>
      </c>
      <c r="I2881">
        <v>1470887940</v>
      </c>
      <c r="J2881">
        <v>1468176527</v>
      </c>
      <c r="K2881" t="b">
        <v>0</v>
      </c>
      <c r="L2881">
        <v>102</v>
      </c>
      <c r="M2881" t="b">
        <v>1</v>
      </c>
      <c r="N2881" t="s">
        <v>8269</v>
      </c>
      <c r="O2881" s="9">
        <f t="shared" si="184"/>
        <v>101</v>
      </c>
      <c r="P2881">
        <f t="shared" si="185"/>
        <v>99.34</v>
      </c>
      <c r="Q2881" s="11" t="s">
        <v>8315</v>
      </c>
      <c r="R2881" t="s">
        <v>8316</v>
      </c>
      <c r="S2881" s="16">
        <f t="shared" si="186"/>
        <v>42561.783877314811</v>
      </c>
      <c r="T2881" s="16">
        <f t="shared" si="187"/>
        <v>42593.165972222225</v>
      </c>
    </row>
    <row r="2882" spans="1:20" ht="42" x14ac:dyDescent="0.3">
      <c r="A2882">
        <v>3421</v>
      </c>
      <c r="B2882" s="3" t="s">
        <v>3420</v>
      </c>
      <c r="C2882" s="3" t="s">
        <v>7531</v>
      </c>
      <c r="D2882" s="6">
        <v>10000</v>
      </c>
      <c r="E2882" s="8">
        <v>10115</v>
      </c>
      <c r="F2882" t="s">
        <v>8218</v>
      </c>
      <c r="G2882" t="s">
        <v>8223</v>
      </c>
      <c r="H2882" t="s">
        <v>8245</v>
      </c>
      <c r="I2882">
        <v>1425495563</v>
      </c>
      <c r="J2882">
        <v>1422903563</v>
      </c>
      <c r="K2882" t="b">
        <v>0</v>
      </c>
      <c r="L2882">
        <v>98</v>
      </c>
      <c r="M2882" t="b">
        <v>1</v>
      </c>
      <c r="N2882" t="s">
        <v>8269</v>
      </c>
      <c r="O2882" s="9">
        <f t="shared" si="184"/>
        <v>101</v>
      </c>
      <c r="P2882">
        <f t="shared" si="185"/>
        <v>103.21</v>
      </c>
      <c r="Q2882" s="11" t="s">
        <v>8315</v>
      </c>
      <c r="R2882" t="s">
        <v>8316</v>
      </c>
      <c r="S2882" s="16">
        <f t="shared" si="186"/>
        <v>42037.791238425925</v>
      </c>
      <c r="T2882" s="16">
        <f t="shared" si="187"/>
        <v>42067.791238425925</v>
      </c>
    </row>
    <row r="2883" spans="1:20" ht="42" x14ac:dyDescent="0.3">
      <c r="A2883">
        <v>527</v>
      </c>
      <c r="B2883" s="3" t="s">
        <v>528</v>
      </c>
      <c r="C2883" s="3" t="s">
        <v>4637</v>
      </c>
      <c r="D2883" s="6">
        <v>10000</v>
      </c>
      <c r="E2883" s="8">
        <v>10085</v>
      </c>
      <c r="F2883" t="s">
        <v>8218</v>
      </c>
      <c r="G2883" t="s">
        <v>8223</v>
      </c>
      <c r="H2883" t="s">
        <v>8245</v>
      </c>
      <c r="I2883">
        <v>1487347500</v>
      </c>
      <c r="J2883">
        <v>1484715366</v>
      </c>
      <c r="K2883" t="b">
        <v>0</v>
      </c>
      <c r="L2883">
        <v>158</v>
      </c>
      <c r="M2883" t="b">
        <v>1</v>
      </c>
      <c r="N2883" t="s">
        <v>8269</v>
      </c>
      <c r="O2883" s="9">
        <f t="shared" si="184"/>
        <v>101</v>
      </c>
      <c r="P2883">
        <f t="shared" si="185"/>
        <v>63.83</v>
      </c>
      <c r="Q2883" s="11" t="s">
        <v>8315</v>
      </c>
      <c r="R2883" t="s">
        <v>8316</v>
      </c>
      <c r="S2883" s="16">
        <f t="shared" si="186"/>
        <v>42753.205625000002</v>
      </c>
      <c r="T2883" s="16">
        <f t="shared" si="187"/>
        <v>42783.670138888891</v>
      </c>
    </row>
    <row r="2884" spans="1:20" ht="42" x14ac:dyDescent="0.3">
      <c r="A2884">
        <v>3153</v>
      </c>
      <c r="B2884" s="3" t="s">
        <v>3153</v>
      </c>
      <c r="C2884" s="3" t="s">
        <v>7263</v>
      </c>
      <c r="D2884" s="6">
        <v>3000</v>
      </c>
      <c r="E2884" s="8">
        <v>10067.5</v>
      </c>
      <c r="F2884" t="s">
        <v>8218</v>
      </c>
      <c r="G2884" t="s">
        <v>8223</v>
      </c>
      <c r="H2884" t="s">
        <v>8245</v>
      </c>
      <c r="I2884">
        <v>1304225940</v>
      </c>
      <c r="J2884">
        <v>1301542937</v>
      </c>
      <c r="K2884" t="b">
        <v>1</v>
      </c>
      <c r="L2884">
        <v>241</v>
      </c>
      <c r="M2884" t="b">
        <v>1</v>
      </c>
      <c r="N2884" t="s">
        <v>8269</v>
      </c>
      <c r="O2884" s="9">
        <f t="shared" si="184"/>
        <v>336</v>
      </c>
      <c r="P2884">
        <f t="shared" si="185"/>
        <v>41.77</v>
      </c>
      <c r="Q2884" s="11" t="s">
        <v>8315</v>
      </c>
      <c r="R2884" t="s">
        <v>8316</v>
      </c>
      <c r="S2884" s="16">
        <f t="shared" si="186"/>
        <v>40633.154363425929</v>
      </c>
      <c r="T2884" s="16">
        <f t="shared" si="187"/>
        <v>40664.207638888889</v>
      </c>
    </row>
    <row r="2885" spans="1:20" ht="42" x14ac:dyDescent="0.3">
      <c r="A2885">
        <v>3455</v>
      </c>
      <c r="B2885" s="3" t="s">
        <v>3454</v>
      </c>
      <c r="C2885" s="3" t="s">
        <v>7565</v>
      </c>
      <c r="D2885" s="6">
        <v>10000</v>
      </c>
      <c r="E2885" s="8">
        <v>10065</v>
      </c>
      <c r="F2885" t="s">
        <v>8218</v>
      </c>
      <c r="G2885" t="s">
        <v>8223</v>
      </c>
      <c r="H2885" t="s">
        <v>8245</v>
      </c>
      <c r="I2885">
        <v>1476381627</v>
      </c>
      <c r="J2885">
        <v>1473789627</v>
      </c>
      <c r="K2885" t="b">
        <v>0</v>
      </c>
      <c r="L2885">
        <v>69</v>
      </c>
      <c r="M2885" t="b">
        <v>1</v>
      </c>
      <c r="N2885" t="s">
        <v>8269</v>
      </c>
      <c r="O2885" s="9">
        <f t="shared" si="184"/>
        <v>101</v>
      </c>
      <c r="P2885">
        <f t="shared" si="185"/>
        <v>145.87</v>
      </c>
      <c r="Q2885" s="11" t="s">
        <v>8315</v>
      </c>
      <c r="R2885" t="s">
        <v>8316</v>
      </c>
      <c r="S2885" s="16">
        <f t="shared" si="186"/>
        <v>42626.7503125</v>
      </c>
      <c r="T2885" s="16">
        <f t="shared" si="187"/>
        <v>42656.7503125</v>
      </c>
    </row>
    <row r="2886" spans="1:20" ht="42" x14ac:dyDescent="0.3">
      <c r="A2886">
        <v>3841</v>
      </c>
      <c r="B2886" s="3" t="s">
        <v>3838</v>
      </c>
      <c r="C2886" s="3" t="s">
        <v>7950</v>
      </c>
      <c r="D2886" s="6">
        <v>10000</v>
      </c>
      <c r="E2886" s="8">
        <v>872</v>
      </c>
      <c r="F2886" t="s">
        <v>8220</v>
      </c>
      <c r="G2886" t="s">
        <v>8223</v>
      </c>
      <c r="H2886" t="s">
        <v>8245</v>
      </c>
      <c r="I2886">
        <v>1405882287</v>
      </c>
      <c r="J2886">
        <v>1400698287</v>
      </c>
      <c r="K2886" t="b">
        <v>1</v>
      </c>
      <c r="L2886">
        <v>34</v>
      </c>
      <c r="M2886" t="b">
        <v>0</v>
      </c>
      <c r="N2886" t="s">
        <v>8269</v>
      </c>
      <c r="O2886" s="9">
        <f t="shared" si="184"/>
        <v>9</v>
      </c>
      <c r="P2886">
        <f t="shared" si="185"/>
        <v>25.65</v>
      </c>
      <c r="Q2886" s="11" t="s">
        <v>8315</v>
      </c>
      <c r="R2886" t="s">
        <v>8316</v>
      </c>
      <c r="S2886" s="16">
        <f t="shared" si="186"/>
        <v>41780.785729166666</v>
      </c>
      <c r="T2886" s="16">
        <f t="shared" si="187"/>
        <v>41840.785729166666</v>
      </c>
    </row>
    <row r="2887" spans="1:20" ht="42" x14ac:dyDescent="0.3">
      <c r="A2887">
        <v>3852</v>
      </c>
      <c r="B2887" s="3" t="s">
        <v>3849</v>
      </c>
      <c r="C2887" s="3" t="s">
        <v>7961</v>
      </c>
      <c r="D2887" s="6">
        <v>10000</v>
      </c>
      <c r="E2887" s="8">
        <v>20</v>
      </c>
      <c r="F2887" t="s">
        <v>8220</v>
      </c>
      <c r="G2887" t="s">
        <v>8223</v>
      </c>
      <c r="H2887" t="s">
        <v>8245</v>
      </c>
      <c r="I2887">
        <v>1427427276</v>
      </c>
      <c r="J2887">
        <v>1425270876</v>
      </c>
      <c r="K2887" t="b">
        <v>0</v>
      </c>
      <c r="L2887">
        <v>2</v>
      </c>
      <c r="M2887" t="b">
        <v>0</v>
      </c>
      <c r="N2887" t="s">
        <v>8269</v>
      </c>
      <c r="O2887" s="9">
        <f t="shared" si="184"/>
        <v>0</v>
      </c>
      <c r="P2887">
        <f t="shared" si="185"/>
        <v>10</v>
      </c>
      <c r="Q2887" s="11" t="s">
        <v>8315</v>
      </c>
      <c r="R2887" t="s">
        <v>8316</v>
      </c>
      <c r="S2887" s="16">
        <f t="shared" si="186"/>
        <v>42065.190694444449</v>
      </c>
      <c r="T2887" s="16">
        <f t="shared" si="187"/>
        <v>42090.149027777778</v>
      </c>
    </row>
    <row r="2888" spans="1:20" ht="42" x14ac:dyDescent="0.3">
      <c r="A2888">
        <v>3899</v>
      </c>
      <c r="B2888" s="3" t="s">
        <v>3896</v>
      </c>
      <c r="C2888" s="3" t="s">
        <v>8007</v>
      </c>
      <c r="D2888" s="6">
        <v>10000</v>
      </c>
      <c r="E2888" s="8">
        <v>125</v>
      </c>
      <c r="F2888" t="s">
        <v>8220</v>
      </c>
      <c r="G2888" t="s">
        <v>8223</v>
      </c>
      <c r="H2888" t="s">
        <v>8245</v>
      </c>
      <c r="I2888">
        <v>1407868561</v>
      </c>
      <c r="J2888">
        <v>1406140561</v>
      </c>
      <c r="K2888" t="b">
        <v>0</v>
      </c>
      <c r="L2888">
        <v>2</v>
      </c>
      <c r="M2888" t="b">
        <v>0</v>
      </c>
      <c r="N2888" t="s">
        <v>8269</v>
      </c>
      <c r="O2888" s="9">
        <f t="shared" si="184"/>
        <v>1</v>
      </c>
      <c r="P2888">
        <f t="shared" si="185"/>
        <v>62.5</v>
      </c>
      <c r="Q2888" s="11" t="s">
        <v>8315</v>
      </c>
      <c r="R2888" t="s">
        <v>8316</v>
      </c>
      <c r="S2888" s="16">
        <f t="shared" si="186"/>
        <v>41843.775011574071</v>
      </c>
      <c r="T2888" s="16">
        <f t="shared" si="187"/>
        <v>41863.775011574071</v>
      </c>
    </row>
    <row r="2889" spans="1:20" x14ac:dyDescent="0.3">
      <c r="A2889">
        <v>3904</v>
      </c>
      <c r="B2889" s="3" t="s">
        <v>3901</v>
      </c>
      <c r="C2889" s="3" t="s">
        <v>8012</v>
      </c>
      <c r="D2889" s="6">
        <v>10000</v>
      </c>
      <c r="E2889" s="8">
        <v>3</v>
      </c>
      <c r="F2889" t="s">
        <v>8220</v>
      </c>
      <c r="G2889" t="s">
        <v>8223</v>
      </c>
      <c r="H2889" t="s">
        <v>8245</v>
      </c>
      <c r="I2889">
        <v>1429074240</v>
      </c>
      <c r="J2889">
        <v>1427866200</v>
      </c>
      <c r="K2889" t="b">
        <v>0</v>
      </c>
      <c r="L2889">
        <v>2</v>
      </c>
      <c r="M2889" t="b">
        <v>0</v>
      </c>
      <c r="N2889" t="s">
        <v>8269</v>
      </c>
      <c r="O2889" s="9">
        <f t="shared" si="184"/>
        <v>0</v>
      </c>
      <c r="P2889">
        <f t="shared" si="185"/>
        <v>1.5</v>
      </c>
      <c r="Q2889" s="11" t="s">
        <v>8315</v>
      </c>
      <c r="R2889" t="s">
        <v>8316</v>
      </c>
      <c r="S2889" s="16">
        <f t="shared" si="186"/>
        <v>42095.229166666672</v>
      </c>
      <c r="T2889" s="16">
        <f t="shared" si="187"/>
        <v>42109.211111111115</v>
      </c>
    </row>
    <row r="2890" spans="1:20" ht="42" x14ac:dyDescent="0.3">
      <c r="A2890">
        <v>3913</v>
      </c>
      <c r="B2890" s="3" t="s">
        <v>3910</v>
      </c>
      <c r="C2890" s="3" t="s">
        <v>8021</v>
      </c>
      <c r="D2890" s="6">
        <v>10000</v>
      </c>
      <c r="E2890" s="8">
        <v>1000</v>
      </c>
      <c r="F2890" t="s">
        <v>8220</v>
      </c>
      <c r="G2890" t="s">
        <v>8223</v>
      </c>
      <c r="H2890" t="s">
        <v>8245</v>
      </c>
      <c r="I2890">
        <v>1448863449</v>
      </c>
      <c r="J2890">
        <v>1446267849</v>
      </c>
      <c r="K2890" t="b">
        <v>0</v>
      </c>
      <c r="L2890">
        <v>7</v>
      </c>
      <c r="M2890" t="b">
        <v>0</v>
      </c>
      <c r="N2890" t="s">
        <v>8269</v>
      </c>
      <c r="O2890" s="9">
        <f t="shared" si="184"/>
        <v>10</v>
      </c>
      <c r="P2890">
        <f t="shared" si="185"/>
        <v>142.86000000000001</v>
      </c>
      <c r="Q2890" s="11" t="s">
        <v>8315</v>
      </c>
      <c r="R2890" t="s">
        <v>8316</v>
      </c>
      <c r="S2890" s="16">
        <f t="shared" si="186"/>
        <v>42308.211215277777</v>
      </c>
      <c r="T2890" s="16">
        <f t="shared" si="187"/>
        <v>42338.252881944441</v>
      </c>
    </row>
    <row r="2891" spans="1:20" ht="42" x14ac:dyDescent="0.3">
      <c r="A2891">
        <v>3930</v>
      </c>
      <c r="B2891" s="3" t="s">
        <v>3927</v>
      </c>
      <c r="C2891" s="3" t="s">
        <v>8038</v>
      </c>
      <c r="D2891" s="6">
        <v>10000</v>
      </c>
      <c r="E2891" s="8">
        <v>0</v>
      </c>
      <c r="F2891" t="s">
        <v>8220</v>
      </c>
      <c r="G2891" t="s">
        <v>8225</v>
      </c>
      <c r="H2891" t="s">
        <v>8247</v>
      </c>
      <c r="I2891">
        <v>1459490400</v>
      </c>
      <c r="J2891">
        <v>1457078868</v>
      </c>
      <c r="K2891" t="b">
        <v>0</v>
      </c>
      <c r="L2891">
        <v>0</v>
      </c>
      <c r="M2891" t="b">
        <v>0</v>
      </c>
      <c r="N2891" t="s">
        <v>8269</v>
      </c>
      <c r="O2891" s="9">
        <f t="shared" si="184"/>
        <v>0</v>
      </c>
      <c r="P2891">
        <f t="shared" si="185"/>
        <v>0</v>
      </c>
      <c r="Q2891" s="11" t="s">
        <v>8315</v>
      </c>
      <c r="R2891" t="s">
        <v>8316</v>
      </c>
      <c r="S2891" s="16">
        <f t="shared" si="186"/>
        <v>42433.338749999995</v>
      </c>
      <c r="T2891" s="16">
        <f t="shared" si="187"/>
        <v>42461.25</v>
      </c>
    </row>
    <row r="2892" spans="1:20" ht="42" x14ac:dyDescent="0.3">
      <c r="A2892">
        <v>3949</v>
      </c>
      <c r="B2892" s="3" t="s">
        <v>3946</v>
      </c>
      <c r="C2892" s="3" t="s">
        <v>8057</v>
      </c>
      <c r="D2892" s="6">
        <v>10000</v>
      </c>
      <c r="E2892" s="8">
        <v>1577</v>
      </c>
      <c r="F2892" t="s">
        <v>8220</v>
      </c>
      <c r="G2892" t="s">
        <v>8225</v>
      </c>
      <c r="H2892" t="s">
        <v>8247</v>
      </c>
      <c r="I2892">
        <v>1423623221</v>
      </c>
      <c r="J2892">
        <v>1421031221</v>
      </c>
      <c r="K2892" t="b">
        <v>0</v>
      </c>
      <c r="L2892">
        <v>32</v>
      </c>
      <c r="M2892" t="b">
        <v>0</v>
      </c>
      <c r="N2892" t="s">
        <v>8269</v>
      </c>
      <c r="O2892" s="9">
        <f t="shared" si="184"/>
        <v>16</v>
      </c>
      <c r="P2892">
        <f t="shared" si="185"/>
        <v>49.28</v>
      </c>
      <c r="Q2892" s="11" t="s">
        <v>8315</v>
      </c>
      <c r="R2892" t="s">
        <v>8316</v>
      </c>
      <c r="S2892" s="16">
        <f t="shared" si="186"/>
        <v>42016.120613425926</v>
      </c>
      <c r="T2892" s="16">
        <f t="shared" si="187"/>
        <v>42046.120613425926</v>
      </c>
    </row>
    <row r="2893" spans="1:20" ht="42" x14ac:dyDescent="0.3">
      <c r="A2893">
        <v>3963</v>
      </c>
      <c r="B2893" s="3" t="s">
        <v>3960</v>
      </c>
      <c r="C2893" s="3" t="s">
        <v>8070</v>
      </c>
      <c r="D2893" s="6">
        <v>10000</v>
      </c>
      <c r="E2893" s="8">
        <v>0</v>
      </c>
      <c r="F2893" t="s">
        <v>8220</v>
      </c>
      <c r="G2893" t="s">
        <v>8228</v>
      </c>
      <c r="H2893" t="s">
        <v>8250</v>
      </c>
      <c r="I2893">
        <v>1447821717</v>
      </c>
      <c r="J2893">
        <v>1445226117</v>
      </c>
      <c r="K2893" t="b">
        <v>0</v>
      </c>
      <c r="L2893">
        <v>0</v>
      </c>
      <c r="M2893" t="b">
        <v>0</v>
      </c>
      <c r="N2893" t="s">
        <v>8269</v>
      </c>
      <c r="O2893" s="9">
        <f t="shared" si="184"/>
        <v>0</v>
      </c>
      <c r="P2893">
        <f t="shared" si="185"/>
        <v>0</v>
      </c>
      <c r="Q2893" s="11" t="s">
        <v>8315</v>
      </c>
      <c r="R2893" t="s">
        <v>8316</v>
      </c>
      <c r="S2893" s="16">
        <f t="shared" si="186"/>
        <v>42296.154131944444</v>
      </c>
      <c r="T2893" s="16">
        <f t="shared" si="187"/>
        <v>42326.195798611108</v>
      </c>
    </row>
    <row r="2894" spans="1:20" ht="42" x14ac:dyDescent="0.3">
      <c r="A2894">
        <v>3992</v>
      </c>
      <c r="B2894" s="3" t="s">
        <v>3988</v>
      </c>
      <c r="C2894" s="3" t="s">
        <v>8098</v>
      </c>
      <c r="D2894" s="6">
        <v>10000</v>
      </c>
      <c r="E2894" s="8">
        <v>541</v>
      </c>
      <c r="F2894" t="s">
        <v>8220</v>
      </c>
      <c r="G2894" t="s">
        <v>8223</v>
      </c>
      <c r="H2894" t="s">
        <v>8245</v>
      </c>
      <c r="I2894">
        <v>1449876859</v>
      </c>
      <c r="J2894">
        <v>1444689259</v>
      </c>
      <c r="K2894" t="b">
        <v>0</v>
      </c>
      <c r="L2894">
        <v>9</v>
      </c>
      <c r="M2894" t="b">
        <v>0</v>
      </c>
      <c r="N2894" t="s">
        <v>8269</v>
      </c>
      <c r="O2894" s="9">
        <f t="shared" si="184"/>
        <v>5</v>
      </c>
      <c r="P2894">
        <f t="shared" si="185"/>
        <v>60.11</v>
      </c>
      <c r="Q2894" s="11" t="s">
        <v>8315</v>
      </c>
      <c r="R2894" t="s">
        <v>8316</v>
      </c>
      <c r="S2894" s="16">
        <f t="shared" si="186"/>
        <v>42289.94049768518</v>
      </c>
      <c r="T2894" s="16">
        <f t="shared" si="187"/>
        <v>42349.982164351852</v>
      </c>
    </row>
    <row r="2895" spans="1:20" ht="42" x14ac:dyDescent="0.3">
      <c r="A2895">
        <v>4017</v>
      </c>
      <c r="B2895" s="3" t="s">
        <v>4013</v>
      </c>
      <c r="C2895" s="3" t="s">
        <v>8122</v>
      </c>
      <c r="D2895" s="6">
        <v>10000</v>
      </c>
      <c r="E2895" s="8">
        <v>105</v>
      </c>
      <c r="F2895" t="s">
        <v>8220</v>
      </c>
      <c r="G2895" t="s">
        <v>8223</v>
      </c>
      <c r="H2895" t="s">
        <v>8245</v>
      </c>
      <c r="I2895">
        <v>1409846874</v>
      </c>
      <c r="J2895">
        <v>1407254874</v>
      </c>
      <c r="K2895" t="b">
        <v>0</v>
      </c>
      <c r="L2895">
        <v>2</v>
      </c>
      <c r="M2895" t="b">
        <v>0</v>
      </c>
      <c r="N2895" t="s">
        <v>8269</v>
      </c>
      <c r="O2895" s="9">
        <f t="shared" ref="O2895:O2958" si="188">ROUND(E2895/D2895*100,0)</f>
        <v>1</v>
      </c>
      <c r="P2895">
        <f t="shared" ref="P2895:P2958" si="189">IFERROR(ROUND(E2895/L2895,2),0)</f>
        <v>52.5</v>
      </c>
      <c r="Q2895" s="11" t="s">
        <v>8315</v>
      </c>
      <c r="R2895" t="s">
        <v>8316</v>
      </c>
      <c r="S2895" s="16">
        <f t="shared" ref="S2895:S2958" si="190">(((J2895/60)/60/24)+DATE(1970,1,1))</f>
        <v>41856.672152777777</v>
      </c>
      <c r="T2895" s="16">
        <f t="shared" ref="T2895:T2958" si="191">(((I2895/60)/60)/24)+DATE(1970,1,1)</f>
        <v>41886.672152777777</v>
      </c>
    </row>
    <row r="2896" spans="1:20" ht="28" x14ac:dyDescent="0.3">
      <c r="A2896">
        <v>4035</v>
      </c>
      <c r="B2896" s="3" t="s">
        <v>4031</v>
      </c>
      <c r="C2896" s="3" t="s">
        <v>8140</v>
      </c>
      <c r="D2896" s="6">
        <v>10000</v>
      </c>
      <c r="E2896" s="8">
        <v>3685</v>
      </c>
      <c r="F2896" t="s">
        <v>8220</v>
      </c>
      <c r="G2896" t="s">
        <v>8223</v>
      </c>
      <c r="H2896" t="s">
        <v>8245</v>
      </c>
      <c r="I2896">
        <v>1413925887</v>
      </c>
      <c r="J2896">
        <v>1411333887</v>
      </c>
      <c r="K2896" t="b">
        <v>0</v>
      </c>
      <c r="L2896">
        <v>25</v>
      </c>
      <c r="M2896" t="b">
        <v>0</v>
      </c>
      <c r="N2896" t="s">
        <v>8269</v>
      </c>
      <c r="O2896" s="9">
        <f t="shared" si="188"/>
        <v>37</v>
      </c>
      <c r="P2896">
        <f t="shared" si="189"/>
        <v>147.4</v>
      </c>
      <c r="Q2896" s="11" t="s">
        <v>8315</v>
      </c>
      <c r="R2896" t="s">
        <v>8316</v>
      </c>
      <c r="S2896" s="16">
        <f t="shared" si="190"/>
        <v>41903.882951388885</v>
      </c>
      <c r="T2896" s="16">
        <f t="shared" si="191"/>
        <v>41933.882951388885</v>
      </c>
    </row>
    <row r="2897" spans="1:20" ht="42" x14ac:dyDescent="0.3">
      <c r="A2897">
        <v>4042</v>
      </c>
      <c r="B2897" s="3" t="s">
        <v>4038</v>
      </c>
      <c r="C2897" s="3" t="s">
        <v>8146</v>
      </c>
      <c r="D2897" s="6">
        <v>10000</v>
      </c>
      <c r="E2897" s="8">
        <v>21</v>
      </c>
      <c r="F2897" t="s">
        <v>8220</v>
      </c>
      <c r="G2897" t="s">
        <v>8223</v>
      </c>
      <c r="H2897" t="s">
        <v>8245</v>
      </c>
      <c r="I2897">
        <v>1421781360</v>
      </c>
      <c r="J2897">
        <v>1419213664</v>
      </c>
      <c r="K2897" t="b">
        <v>0</v>
      </c>
      <c r="L2897">
        <v>3</v>
      </c>
      <c r="M2897" t="b">
        <v>0</v>
      </c>
      <c r="N2897" t="s">
        <v>8269</v>
      </c>
      <c r="O2897" s="9">
        <f t="shared" si="188"/>
        <v>0</v>
      </c>
      <c r="P2897">
        <f t="shared" si="189"/>
        <v>7</v>
      </c>
      <c r="Q2897" s="11" t="s">
        <v>8315</v>
      </c>
      <c r="R2897" t="s">
        <v>8316</v>
      </c>
      <c r="S2897" s="16">
        <f t="shared" si="190"/>
        <v>41995.084074074075</v>
      </c>
      <c r="T2897" s="16">
        <f t="shared" si="191"/>
        <v>42024.802777777775</v>
      </c>
    </row>
    <row r="2898" spans="1:20" ht="42" x14ac:dyDescent="0.3">
      <c r="A2898">
        <v>4059</v>
      </c>
      <c r="B2898" s="3" t="s">
        <v>4055</v>
      </c>
      <c r="C2898" s="3" t="s">
        <v>8163</v>
      </c>
      <c r="D2898" s="6">
        <v>10000</v>
      </c>
      <c r="E2898" s="8">
        <v>250</v>
      </c>
      <c r="F2898" t="s">
        <v>8220</v>
      </c>
      <c r="G2898" t="s">
        <v>8228</v>
      </c>
      <c r="H2898" t="s">
        <v>8250</v>
      </c>
      <c r="I2898">
        <v>1410836400</v>
      </c>
      <c r="J2898">
        <v>1408116152</v>
      </c>
      <c r="K2898" t="b">
        <v>0</v>
      </c>
      <c r="L2898">
        <v>7</v>
      </c>
      <c r="M2898" t="b">
        <v>0</v>
      </c>
      <c r="N2898" t="s">
        <v>8269</v>
      </c>
      <c r="O2898" s="9">
        <f t="shared" si="188"/>
        <v>3</v>
      </c>
      <c r="P2898">
        <f t="shared" si="189"/>
        <v>35.71</v>
      </c>
      <c r="Q2898" s="11" t="s">
        <v>8315</v>
      </c>
      <c r="R2898" t="s">
        <v>8316</v>
      </c>
      <c r="S2898" s="16">
        <f t="shared" si="190"/>
        <v>41866.640648148146</v>
      </c>
      <c r="T2898" s="16">
        <f t="shared" si="191"/>
        <v>41898.125</v>
      </c>
    </row>
    <row r="2899" spans="1:20" ht="42" x14ac:dyDescent="0.3">
      <c r="A2899">
        <v>4060</v>
      </c>
      <c r="B2899" s="3" t="s">
        <v>4056</v>
      </c>
      <c r="C2899" s="3" t="s">
        <v>8164</v>
      </c>
      <c r="D2899" s="6">
        <v>10000</v>
      </c>
      <c r="E2899" s="8">
        <v>285</v>
      </c>
      <c r="F2899" t="s">
        <v>8220</v>
      </c>
      <c r="G2899" t="s">
        <v>8228</v>
      </c>
      <c r="H2899" t="s">
        <v>8250</v>
      </c>
      <c r="I2899">
        <v>1403539200</v>
      </c>
      <c r="J2899">
        <v>1400604056</v>
      </c>
      <c r="K2899" t="b">
        <v>0</v>
      </c>
      <c r="L2899">
        <v>5</v>
      </c>
      <c r="M2899" t="b">
        <v>0</v>
      </c>
      <c r="N2899" t="s">
        <v>8269</v>
      </c>
      <c r="O2899" s="9">
        <f t="shared" si="188"/>
        <v>3</v>
      </c>
      <c r="P2899">
        <f t="shared" si="189"/>
        <v>57</v>
      </c>
      <c r="Q2899" s="11" t="s">
        <v>8315</v>
      </c>
      <c r="R2899" t="s">
        <v>8316</v>
      </c>
      <c r="S2899" s="16">
        <f t="shared" si="190"/>
        <v>41779.695092592592</v>
      </c>
      <c r="T2899" s="16">
        <f t="shared" si="191"/>
        <v>41813.666666666664</v>
      </c>
    </row>
    <row r="2900" spans="1:20" ht="42" x14ac:dyDescent="0.3">
      <c r="A2900">
        <v>4097</v>
      </c>
      <c r="B2900" s="3" t="s">
        <v>4093</v>
      </c>
      <c r="C2900" s="3" t="s">
        <v>8200</v>
      </c>
      <c r="D2900" s="6">
        <v>10000</v>
      </c>
      <c r="E2900" s="8">
        <v>0</v>
      </c>
      <c r="F2900" t="s">
        <v>8220</v>
      </c>
      <c r="G2900" t="s">
        <v>8224</v>
      </c>
      <c r="H2900" t="s">
        <v>8246</v>
      </c>
      <c r="I2900">
        <v>1454284500</v>
      </c>
      <c r="J2900">
        <v>1449431237</v>
      </c>
      <c r="K2900" t="b">
        <v>0</v>
      </c>
      <c r="L2900">
        <v>0</v>
      </c>
      <c r="M2900" t="b">
        <v>0</v>
      </c>
      <c r="N2900" t="s">
        <v>8269</v>
      </c>
      <c r="O2900" s="9">
        <f t="shared" si="188"/>
        <v>0</v>
      </c>
      <c r="P2900">
        <f t="shared" si="189"/>
        <v>0</v>
      </c>
      <c r="Q2900" s="11" t="s">
        <v>8315</v>
      </c>
      <c r="R2900" t="s">
        <v>8316</v>
      </c>
      <c r="S2900" s="16">
        <f t="shared" si="190"/>
        <v>42344.824502314819</v>
      </c>
      <c r="T2900" s="16">
        <f t="shared" si="191"/>
        <v>42400.996527777781</v>
      </c>
    </row>
    <row r="2901" spans="1:20" ht="42" x14ac:dyDescent="0.3">
      <c r="A2901">
        <v>3844</v>
      </c>
      <c r="B2901" s="3" t="s">
        <v>3841</v>
      </c>
      <c r="C2901" s="3" t="s">
        <v>7953</v>
      </c>
      <c r="D2901" s="6">
        <v>9800</v>
      </c>
      <c r="E2901" s="8">
        <v>4066</v>
      </c>
      <c r="F2901" t="s">
        <v>8220</v>
      </c>
      <c r="G2901" t="s">
        <v>8223</v>
      </c>
      <c r="H2901" t="s">
        <v>8245</v>
      </c>
      <c r="I2901">
        <v>1401778740</v>
      </c>
      <c r="J2901">
        <v>1399474134</v>
      </c>
      <c r="K2901" t="b">
        <v>1</v>
      </c>
      <c r="L2901">
        <v>50</v>
      </c>
      <c r="M2901" t="b">
        <v>0</v>
      </c>
      <c r="N2901" t="s">
        <v>8269</v>
      </c>
      <c r="O2901" s="9">
        <f t="shared" si="188"/>
        <v>41</v>
      </c>
      <c r="P2901">
        <f t="shared" si="189"/>
        <v>81.319999999999993</v>
      </c>
      <c r="Q2901" s="11" t="s">
        <v>8315</v>
      </c>
      <c r="R2901" t="s">
        <v>8316</v>
      </c>
      <c r="S2901" s="16">
        <f t="shared" si="190"/>
        <v>41766.617291666669</v>
      </c>
      <c r="T2901" s="16">
        <f t="shared" si="191"/>
        <v>41793.290972222225</v>
      </c>
    </row>
    <row r="2902" spans="1:20" ht="56" x14ac:dyDescent="0.3">
      <c r="A2902">
        <v>2908</v>
      </c>
      <c r="B2902" s="3" t="s">
        <v>2908</v>
      </c>
      <c r="C2902" s="3" t="s">
        <v>7018</v>
      </c>
      <c r="D2902" s="6">
        <v>9600</v>
      </c>
      <c r="E2902" s="8">
        <v>264</v>
      </c>
      <c r="F2902" t="s">
        <v>8220</v>
      </c>
      <c r="G2902" t="s">
        <v>8223</v>
      </c>
      <c r="H2902" t="s">
        <v>8245</v>
      </c>
      <c r="I2902">
        <v>1465407219</v>
      </c>
      <c r="J2902">
        <v>1462815219</v>
      </c>
      <c r="K2902" t="b">
        <v>0</v>
      </c>
      <c r="L2902">
        <v>5</v>
      </c>
      <c r="M2902" t="b">
        <v>0</v>
      </c>
      <c r="N2902" t="s">
        <v>8269</v>
      </c>
      <c r="O2902" s="9">
        <f t="shared" si="188"/>
        <v>3</v>
      </c>
      <c r="P2902">
        <f t="shared" si="189"/>
        <v>52.8</v>
      </c>
      <c r="Q2902" s="11" t="s">
        <v>8315</v>
      </c>
      <c r="R2902" t="s">
        <v>8316</v>
      </c>
      <c r="S2902" s="16">
        <f t="shared" si="190"/>
        <v>42499.731701388882</v>
      </c>
      <c r="T2902" s="16">
        <f t="shared" si="191"/>
        <v>42529.731701388882</v>
      </c>
    </row>
    <row r="2903" spans="1:20" x14ac:dyDescent="0.3">
      <c r="A2903">
        <v>4087</v>
      </c>
      <c r="B2903" s="3" t="s">
        <v>4083</v>
      </c>
      <c r="C2903" s="3" t="s">
        <v>8190</v>
      </c>
      <c r="D2903" s="6">
        <v>9600</v>
      </c>
      <c r="E2903" s="8">
        <v>0</v>
      </c>
      <c r="F2903" t="s">
        <v>8220</v>
      </c>
      <c r="G2903" t="s">
        <v>8223</v>
      </c>
      <c r="H2903" t="s">
        <v>8245</v>
      </c>
      <c r="I2903">
        <v>1468777786</v>
      </c>
      <c r="J2903">
        <v>1466185786</v>
      </c>
      <c r="K2903" t="b">
        <v>0</v>
      </c>
      <c r="L2903">
        <v>0</v>
      </c>
      <c r="M2903" t="b">
        <v>0</v>
      </c>
      <c r="N2903" t="s">
        <v>8269</v>
      </c>
      <c r="O2903" s="9">
        <f t="shared" si="188"/>
        <v>0</v>
      </c>
      <c r="P2903">
        <f t="shared" si="189"/>
        <v>0</v>
      </c>
      <c r="Q2903" s="11" t="s">
        <v>8315</v>
      </c>
      <c r="R2903" t="s">
        <v>8316</v>
      </c>
      <c r="S2903" s="16">
        <f t="shared" si="190"/>
        <v>42538.742893518516</v>
      </c>
      <c r="T2903" s="16">
        <f t="shared" si="191"/>
        <v>42568.742893518516</v>
      </c>
    </row>
    <row r="2904" spans="1:20" ht="42" x14ac:dyDescent="0.3">
      <c r="A2904">
        <v>3400</v>
      </c>
      <c r="B2904" s="3" t="s">
        <v>3399</v>
      </c>
      <c r="C2904" s="3" t="s">
        <v>7510</v>
      </c>
      <c r="D2904" s="6">
        <v>10000</v>
      </c>
      <c r="E2904" s="8">
        <v>10041</v>
      </c>
      <c r="F2904" t="s">
        <v>8218</v>
      </c>
      <c r="G2904" t="s">
        <v>8223</v>
      </c>
      <c r="H2904" t="s">
        <v>8245</v>
      </c>
      <c r="I2904">
        <v>1409266414</v>
      </c>
      <c r="J2904">
        <v>1405378414</v>
      </c>
      <c r="K2904" t="b">
        <v>0</v>
      </c>
      <c r="L2904">
        <v>85</v>
      </c>
      <c r="M2904" t="b">
        <v>1</v>
      </c>
      <c r="N2904" t="s">
        <v>8269</v>
      </c>
      <c r="O2904" s="9">
        <f t="shared" si="188"/>
        <v>100</v>
      </c>
      <c r="P2904">
        <f t="shared" si="189"/>
        <v>118.13</v>
      </c>
      <c r="Q2904" s="11" t="s">
        <v>8315</v>
      </c>
      <c r="R2904" t="s">
        <v>8316</v>
      </c>
      <c r="S2904" s="16">
        <f t="shared" si="190"/>
        <v>41834.953865740739</v>
      </c>
      <c r="T2904" s="16">
        <f t="shared" si="191"/>
        <v>41879.953865740739</v>
      </c>
    </row>
    <row r="2905" spans="1:20" ht="42" x14ac:dyDescent="0.3">
      <c r="A2905">
        <v>2853</v>
      </c>
      <c r="B2905" s="3" t="s">
        <v>2853</v>
      </c>
      <c r="C2905" s="3" t="s">
        <v>6963</v>
      </c>
      <c r="D2905" s="6">
        <v>9500</v>
      </c>
      <c r="E2905" s="8">
        <v>0</v>
      </c>
      <c r="F2905" t="s">
        <v>8220</v>
      </c>
      <c r="G2905" t="s">
        <v>8228</v>
      </c>
      <c r="H2905" t="s">
        <v>8250</v>
      </c>
      <c r="I2905">
        <v>1410669297</v>
      </c>
      <c r="J2905">
        <v>1405485297</v>
      </c>
      <c r="K2905" t="b">
        <v>0</v>
      </c>
      <c r="L2905">
        <v>0</v>
      </c>
      <c r="M2905" t="b">
        <v>0</v>
      </c>
      <c r="N2905" t="s">
        <v>8269</v>
      </c>
      <c r="O2905" s="9">
        <f t="shared" si="188"/>
        <v>0</v>
      </c>
      <c r="P2905">
        <f t="shared" si="189"/>
        <v>0</v>
      </c>
      <c r="Q2905" s="11" t="s">
        <v>8315</v>
      </c>
      <c r="R2905" t="s">
        <v>8316</v>
      </c>
      <c r="S2905" s="16">
        <f t="shared" si="190"/>
        <v>41836.190937499996</v>
      </c>
      <c r="T2905" s="16">
        <f t="shared" si="191"/>
        <v>41896.190937499996</v>
      </c>
    </row>
    <row r="2906" spans="1:20" ht="28" x14ac:dyDescent="0.3">
      <c r="A2906">
        <v>3406</v>
      </c>
      <c r="B2906" s="3" t="s">
        <v>3405</v>
      </c>
      <c r="C2906" s="3" t="s">
        <v>7516</v>
      </c>
      <c r="D2906" s="6">
        <v>10000</v>
      </c>
      <c r="E2906" s="8">
        <v>10031</v>
      </c>
      <c r="F2906" t="s">
        <v>8218</v>
      </c>
      <c r="G2906" t="s">
        <v>8223</v>
      </c>
      <c r="H2906" t="s">
        <v>8245</v>
      </c>
      <c r="I2906">
        <v>1405511376</v>
      </c>
      <c r="J2906">
        <v>1401623376</v>
      </c>
      <c r="K2906" t="b">
        <v>0</v>
      </c>
      <c r="L2906">
        <v>91</v>
      </c>
      <c r="M2906" t="b">
        <v>1</v>
      </c>
      <c r="N2906" t="s">
        <v>8269</v>
      </c>
      <c r="O2906" s="9">
        <f t="shared" si="188"/>
        <v>100</v>
      </c>
      <c r="P2906">
        <f t="shared" si="189"/>
        <v>110.23</v>
      </c>
      <c r="Q2906" s="11" t="s">
        <v>8315</v>
      </c>
      <c r="R2906" t="s">
        <v>8316</v>
      </c>
      <c r="S2906" s="16">
        <f t="shared" si="190"/>
        <v>41791.492777777778</v>
      </c>
      <c r="T2906" s="16">
        <f t="shared" si="191"/>
        <v>41836.492777777778</v>
      </c>
    </row>
    <row r="2907" spans="1:20" ht="42" x14ac:dyDescent="0.3">
      <c r="A2907">
        <v>2811</v>
      </c>
      <c r="B2907" s="3" t="s">
        <v>2811</v>
      </c>
      <c r="C2907" s="3" t="s">
        <v>6921</v>
      </c>
      <c r="D2907" s="6">
        <v>10000</v>
      </c>
      <c r="E2907" s="8">
        <v>10027</v>
      </c>
      <c r="F2907" t="s">
        <v>8218</v>
      </c>
      <c r="G2907" t="s">
        <v>8224</v>
      </c>
      <c r="H2907" t="s">
        <v>8246</v>
      </c>
      <c r="I2907">
        <v>1424692503</v>
      </c>
      <c r="J2907">
        <v>1422100503</v>
      </c>
      <c r="K2907" t="b">
        <v>0</v>
      </c>
      <c r="L2907">
        <v>108</v>
      </c>
      <c r="M2907" t="b">
        <v>1</v>
      </c>
      <c r="N2907" t="s">
        <v>8269</v>
      </c>
      <c r="O2907" s="9">
        <f t="shared" si="188"/>
        <v>100</v>
      </c>
      <c r="P2907">
        <f t="shared" si="189"/>
        <v>92.84</v>
      </c>
      <c r="Q2907" s="11" t="s">
        <v>8315</v>
      </c>
      <c r="R2907" t="s">
        <v>8316</v>
      </c>
      <c r="S2907" s="16">
        <f t="shared" si="190"/>
        <v>42028.496562500004</v>
      </c>
      <c r="T2907" s="16">
        <f t="shared" si="191"/>
        <v>42058.496562500004</v>
      </c>
    </row>
    <row r="2908" spans="1:20" ht="42" x14ac:dyDescent="0.3">
      <c r="A2908">
        <v>4063</v>
      </c>
      <c r="B2908" s="3" t="s">
        <v>4059</v>
      </c>
      <c r="C2908" s="3" t="s">
        <v>8167</v>
      </c>
      <c r="D2908" s="6">
        <v>9500</v>
      </c>
      <c r="E2908" s="8">
        <v>135</v>
      </c>
      <c r="F2908" t="s">
        <v>8220</v>
      </c>
      <c r="G2908" t="s">
        <v>8224</v>
      </c>
      <c r="H2908" t="s">
        <v>8246</v>
      </c>
      <c r="I2908">
        <v>1403886084</v>
      </c>
      <c r="J2908">
        <v>1401294084</v>
      </c>
      <c r="K2908" t="b">
        <v>0</v>
      </c>
      <c r="L2908">
        <v>9</v>
      </c>
      <c r="M2908" t="b">
        <v>0</v>
      </c>
      <c r="N2908" t="s">
        <v>8269</v>
      </c>
      <c r="O2908" s="9">
        <f t="shared" si="188"/>
        <v>1</v>
      </c>
      <c r="P2908">
        <f t="shared" si="189"/>
        <v>15</v>
      </c>
      <c r="Q2908" s="11" t="s">
        <v>8315</v>
      </c>
      <c r="R2908" t="s">
        <v>8316</v>
      </c>
      <c r="S2908" s="16">
        <f t="shared" si="190"/>
        <v>41787.681527777779</v>
      </c>
      <c r="T2908" s="16">
        <f t="shared" si="191"/>
        <v>41817.681527777779</v>
      </c>
    </row>
    <row r="2909" spans="1:20" ht="42" x14ac:dyDescent="0.3">
      <c r="A2909">
        <v>3288</v>
      </c>
      <c r="B2909" s="3" t="s">
        <v>3288</v>
      </c>
      <c r="C2909" s="3" t="s">
        <v>7398</v>
      </c>
      <c r="D2909" s="6">
        <v>10000</v>
      </c>
      <c r="E2909" s="8">
        <v>10026.49</v>
      </c>
      <c r="F2909" t="s">
        <v>8218</v>
      </c>
      <c r="G2909" t="s">
        <v>8224</v>
      </c>
      <c r="H2909" t="s">
        <v>8246</v>
      </c>
      <c r="I2909">
        <v>1466463600</v>
      </c>
      <c r="J2909">
        <v>1463337315</v>
      </c>
      <c r="K2909" t="b">
        <v>0</v>
      </c>
      <c r="L2909">
        <v>207</v>
      </c>
      <c r="M2909" t="b">
        <v>1</v>
      </c>
      <c r="N2909" t="s">
        <v>8269</v>
      </c>
      <c r="O2909" s="9">
        <f t="shared" si="188"/>
        <v>100</v>
      </c>
      <c r="P2909">
        <f t="shared" si="189"/>
        <v>48.44</v>
      </c>
      <c r="Q2909" s="11" t="s">
        <v>8315</v>
      </c>
      <c r="R2909" t="s">
        <v>8316</v>
      </c>
      <c r="S2909" s="16">
        <f t="shared" si="190"/>
        <v>42505.774479166663</v>
      </c>
      <c r="T2909" s="16">
        <f t="shared" si="191"/>
        <v>42541.958333333328</v>
      </c>
    </row>
    <row r="2910" spans="1:20" ht="42" x14ac:dyDescent="0.3">
      <c r="A2910">
        <v>4014</v>
      </c>
      <c r="B2910" s="3" t="s">
        <v>4010</v>
      </c>
      <c r="C2910" s="3" t="s">
        <v>8119</v>
      </c>
      <c r="D2910" s="6">
        <v>9000</v>
      </c>
      <c r="E2910" s="8">
        <v>0</v>
      </c>
      <c r="F2910" t="s">
        <v>8220</v>
      </c>
      <c r="G2910" t="s">
        <v>8223</v>
      </c>
      <c r="H2910" t="s">
        <v>8245</v>
      </c>
      <c r="I2910">
        <v>1457157269</v>
      </c>
      <c r="J2910">
        <v>1455861269</v>
      </c>
      <c r="K2910" t="b">
        <v>0</v>
      </c>
      <c r="L2910">
        <v>0</v>
      </c>
      <c r="M2910" t="b">
        <v>0</v>
      </c>
      <c r="N2910" t="s">
        <v>8269</v>
      </c>
      <c r="O2910" s="9">
        <f t="shared" si="188"/>
        <v>0</v>
      </c>
      <c r="P2910">
        <f t="shared" si="189"/>
        <v>0</v>
      </c>
      <c r="Q2910" s="11" t="s">
        <v>8315</v>
      </c>
      <c r="R2910" t="s">
        <v>8316</v>
      </c>
      <c r="S2910" s="16">
        <f t="shared" si="190"/>
        <v>42419.246168981481</v>
      </c>
      <c r="T2910" s="16">
        <f t="shared" si="191"/>
        <v>42434.246168981481</v>
      </c>
    </row>
    <row r="2911" spans="1:20" ht="42" x14ac:dyDescent="0.3">
      <c r="A2911">
        <v>4054</v>
      </c>
      <c r="B2911" s="3" t="s">
        <v>4050</v>
      </c>
      <c r="C2911" s="3" t="s">
        <v>8158</v>
      </c>
      <c r="D2911" s="6">
        <v>8880</v>
      </c>
      <c r="E2911" s="8">
        <v>0</v>
      </c>
      <c r="F2911" t="s">
        <v>8220</v>
      </c>
      <c r="G2911" t="s">
        <v>8223</v>
      </c>
      <c r="H2911" t="s">
        <v>8245</v>
      </c>
      <c r="I2911">
        <v>1475294400</v>
      </c>
      <c r="J2911">
        <v>1472674285</v>
      </c>
      <c r="K2911" t="b">
        <v>0</v>
      </c>
      <c r="L2911">
        <v>0</v>
      </c>
      <c r="M2911" t="b">
        <v>0</v>
      </c>
      <c r="N2911" t="s">
        <v>8269</v>
      </c>
      <c r="O2911" s="9">
        <f t="shared" si="188"/>
        <v>0</v>
      </c>
      <c r="P2911">
        <f t="shared" si="189"/>
        <v>0</v>
      </c>
      <c r="Q2911" s="11" t="s">
        <v>8315</v>
      </c>
      <c r="R2911" t="s">
        <v>8316</v>
      </c>
      <c r="S2911" s="16">
        <f t="shared" si="190"/>
        <v>42613.841261574074</v>
      </c>
      <c r="T2911" s="16">
        <f t="shared" si="191"/>
        <v>42644.166666666672</v>
      </c>
    </row>
    <row r="2912" spans="1:20" ht="56" x14ac:dyDescent="0.3">
      <c r="A2912">
        <v>3241</v>
      </c>
      <c r="B2912" s="3" t="s">
        <v>3241</v>
      </c>
      <c r="C2912" s="3" t="s">
        <v>7351</v>
      </c>
      <c r="D2912" s="6">
        <v>8500</v>
      </c>
      <c r="E2912" s="8">
        <v>9801</v>
      </c>
      <c r="F2912" t="s">
        <v>8218</v>
      </c>
      <c r="G2912" t="s">
        <v>8223</v>
      </c>
      <c r="H2912" t="s">
        <v>8245</v>
      </c>
      <c r="I2912">
        <v>1413269940</v>
      </c>
      <c r="J2912">
        <v>1410421670</v>
      </c>
      <c r="K2912" t="b">
        <v>1</v>
      </c>
      <c r="L2912">
        <v>167</v>
      </c>
      <c r="M2912" t="b">
        <v>1</v>
      </c>
      <c r="N2912" t="s">
        <v>8269</v>
      </c>
      <c r="O2912" s="9">
        <f t="shared" si="188"/>
        <v>115</v>
      </c>
      <c r="P2912">
        <f t="shared" si="189"/>
        <v>58.69</v>
      </c>
      <c r="Q2912" s="11" t="s">
        <v>8315</v>
      </c>
      <c r="R2912" t="s">
        <v>8316</v>
      </c>
      <c r="S2912" s="16">
        <f t="shared" si="190"/>
        <v>41893.324884259258</v>
      </c>
      <c r="T2912" s="16">
        <f t="shared" si="191"/>
        <v>41926.290972222225</v>
      </c>
    </row>
    <row r="2913" spans="1:21" x14ac:dyDescent="0.3">
      <c r="A2913">
        <v>3746</v>
      </c>
      <c r="B2913" s="3" t="s">
        <v>3743</v>
      </c>
      <c r="C2913" s="3" t="s">
        <v>7856</v>
      </c>
      <c r="D2913" s="6">
        <v>8500</v>
      </c>
      <c r="E2913" s="8">
        <v>202</v>
      </c>
      <c r="F2913" t="s">
        <v>8220</v>
      </c>
      <c r="G2913" t="s">
        <v>8223</v>
      </c>
      <c r="H2913" t="s">
        <v>8245</v>
      </c>
      <c r="I2913">
        <v>1475918439</v>
      </c>
      <c r="J2913">
        <v>1473326439</v>
      </c>
      <c r="K2913" t="b">
        <v>0</v>
      </c>
      <c r="L2913">
        <v>1</v>
      </c>
      <c r="M2913" t="b">
        <v>0</v>
      </c>
      <c r="N2913" t="s">
        <v>8269</v>
      </c>
      <c r="O2913" s="9">
        <f t="shared" si="188"/>
        <v>2</v>
      </c>
      <c r="P2913">
        <f t="shared" si="189"/>
        <v>202</v>
      </c>
      <c r="Q2913" s="11" t="s">
        <v>8315</v>
      </c>
      <c r="R2913" t="s">
        <v>8316</v>
      </c>
      <c r="S2913" s="16">
        <f t="shared" si="190"/>
        <v>42621.389340277776</v>
      </c>
      <c r="T2913" s="16">
        <f t="shared" si="191"/>
        <v>42651.389340277776</v>
      </c>
    </row>
    <row r="2914" spans="1:21" ht="42" x14ac:dyDescent="0.3">
      <c r="A2914">
        <v>2828</v>
      </c>
      <c r="B2914" s="3" t="s">
        <v>2828</v>
      </c>
      <c r="C2914" s="3" t="s">
        <v>6938</v>
      </c>
      <c r="D2914" s="6">
        <v>9500</v>
      </c>
      <c r="E2914" s="8">
        <v>9536</v>
      </c>
      <c r="F2914" t="s">
        <v>8218</v>
      </c>
      <c r="G2914" t="s">
        <v>8224</v>
      </c>
      <c r="H2914" t="s">
        <v>8246</v>
      </c>
      <c r="I2914">
        <v>1443826800</v>
      </c>
      <c r="J2914">
        <v>1441606869</v>
      </c>
      <c r="K2914" t="b">
        <v>0</v>
      </c>
      <c r="L2914">
        <v>97</v>
      </c>
      <c r="M2914" t="b">
        <v>1</v>
      </c>
      <c r="N2914" t="s">
        <v>8269</v>
      </c>
      <c r="O2914" s="9">
        <f t="shared" si="188"/>
        <v>100</v>
      </c>
      <c r="P2914">
        <f t="shared" si="189"/>
        <v>98.31</v>
      </c>
      <c r="Q2914" s="11" t="s">
        <v>8315</v>
      </c>
      <c r="R2914" t="s">
        <v>8316</v>
      </c>
      <c r="S2914" s="16">
        <f t="shared" si="190"/>
        <v>42254.264687499999</v>
      </c>
      <c r="T2914" s="16">
        <f t="shared" si="191"/>
        <v>42279.958333333328</v>
      </c>
    </row>
    <row r="2915" spans="1:21" ht="42" x14ac:dyDescent="0.3">
      <c r="A2915">
        <v>3433</v>
      </c>
      <c r="B2915" s="3" t="s">
        <v>3432</v>
      </c>
      <c r="C2915" s="3" t="s">
        <v>7543</v>
      </c>
      <c r="D2915" s="6">
        <v>9500</v>
      </c>
      <c r="E2915" s="8">
        <v>9525</v>
      </c>
      <c r="F2915" t="s">
        <v>8218</v>
      </c>
      <c r="G2915" t="s">
        <v>8223</v>
      </c>
      <c r="H2915" t="s">
        <v>8245</v>
      </c>
      <c r="I2915">
        <v>1402974000</v>
      </c>
      <c r="J2915">
        <v>1400290255</v>
      </c>
      <c r="K2915" t="b">
        <v>0</v>
      </c>
      <c r="L2915">
        <v>71</v>
      </c>
      <c r="M2915" t="b">
        <v>1</v>
      </c>
      <c r="N2915" t="s">
        <v>8269</v>
      </c>
      <c r="O2915" s="9">
        <f t="shared" si="188"/>
        <v>100</v>
      </c>
      <c r="P2915">
        <f t="shared" si="189"/>
        <v>134.15</v>
      </c>
      <c r="Q2915" s="11" t="s">
        <v>8315</v>
      </c>
      <c r="R2915" t="s">
        <v>8316</v>
      </c>
      <c r="S2915" s="16">
        <f t="shared" si="190"/>
        <v>41776.063136574077</v>
      </c>
      <c r="T2915" s="16">
        <f t="shared" si="191"/>
        <v>41807.125</v>
      </c>
    </row>
    <row r="2916" spans="1:21" ht="42" x14ac:dyDescent="0.3">
      <c r="A2916">
        <v>2846</v>
      </c>
      <c r="B2916" s="3" t="s">
        <v>2846</v>
      </c>
      <c r="C2916" s="3" t="s">
        <v>6956</v>
      </c>
      <c r="D2916" s="6">
        <v>8000</v>
      </c>
      <c r="E2916" s="8">
        <v>0</v>
      </c>
      <c r="F2916" t="s">
        <v>8220</v>
      </c>
      <c r="G2916" t="s">
        <v>8223</v>
      </c>
      <c r="H2916" t="s">
        <v>8245</v>
      </c>
      <c r="I2916">
        <v>1432917394</v>
      </c>
      <c r="J2916">
        <v>1429029394</v>
      </c>
      <c r="K2916" t="b">
        <v>0</v>
      </c>
      <c r="L2916">
        <v>0</v>
      </c>
      <c r="M2916" t="b">
        <v>0</v>
      </c>
      <c r="N2916" t="s">
        <v>8269</v>
      </c>
      <c r="O2916" s="9">
        <f t="shared" si="188"/>
        <v>0</v>
      </c>
      <c r="P2916">
        <f t="shared" si="189"/>
        <v>0</v>
      </c>
      <c r="Q2916" s="11" t="s">
        <v>8315</v>
      </c>
      <c r="R2916" t="s">
        <v>8316</v>
      </c>
      <c r="S2916" s="16">
        <f t="shared" si="190"/>
        <v>42108.692060185189</v>
      </c>
      <c r="T2916" s="16">
        <f t="shared" si="191"/>
        <v>42153.692060185189</v>
      </c>
    </row>
    <row r="2917" spans="1:21" ht="42" x14ac:dyDescent="0.3">
      <c r="A2917">
        <v>2850</v>
      </c>
      <c r="B2917" s="3" t="s">
        <v>2850</v>
      </c>
      <c r="C2917" s="3" t="s">
        <v>6960</v>
      </c>
      <c r="D2917" s="6">
        <v>8000</v>
      </c>
      <c r="E2917" s="8">
        <v>311</v>
      </c>
      <c r="F2917" t="s">
        <v>8220</v>
      </c>
      <c r="G2917" t="s">
        <v>8223</v>
      </c>
      <c r="H2917" t="s">
        <v>8245</v>
      </c>
      <c r="I2917">
        <v>1409962211</v>
      </c>
      <c r="J2917">
        <v>1407370211</v>
      </c>
      <c r="K2917" t="b">
        <v>0</v>
      </c>
      <c r="L2917">
        <v>13</v>
      </c>
      <c r="M2917" t="b">
        <v>0</v>
      </c>
      <c r="N2917" t="s">
        <v>8269</v>
      </c>
      <c r="O2917" s="9">
        <f t="shared" si="188"/>
        <v>4</v>
      </c>
      <c r="P2917">
        <f t="shared" si="189"/>
        <v>23.92</v>
      </c>
      <c r="Q2917" s="11" t="s">
        <v>8315</v>
      </c>
      <c r="R2917" t="s">
        <v>8316</v>
      </c>
      <c r="S2917" s="16">
        <f t="shared" si="190"/>
        <v>41858.007071759261</v>
      </c>
      <c r="T2917" s="16">
        <f t="shared" si="191"/>
        <v>41888.007071759261</v>
      </c>
    </row>
    <row r="2918" spans="1:21" ht="42" x14ac:dyDescent="0.3">
      <c r="A2918">
        <v>3155</v>
      </c>
      <c r="B2918" s="3" t="s">
        <v>3155</v>
      </c>
      <c r="C2918" s="3" t="s">
        <v>7265</v>
      </c>
      <c r="D2918" s="6">
        <v>5000</v>
      </c>
      <c r="E2918" s="8">
        <v>9425.23</v>
      </c>
      <c r="F2918" t="s">
        <v>8218</v>
      </c>
      <c r="G2918" t="s">
        <v>8224</v>
      </c>
      <c r="H2918" t="s">
        <v>8246</v>
      </c>
      <c r="I2918">
        <v>1356004725</v>
      </c>
      <c r="J2918">
        <v>1353412725</v>
      </c>
      <c r="K2918" t="b">
        <v>1</v>
      </c>
      <c r="L2918">
        <v>302</v>
      </c>
      <c r="M2918" t="b">
        <v>1</v>
      </c>
      <c r="N2918" t="s">
        <v>8269</v>
      </c>
      <c r="O2918" s="9">
        <f t="shared" si="188"/>
        <v>189</v>
      </c>
      <c r="P2918">
        <f t="shared" si="189"/>
        <v>31.21</v>
      </c>
      <c r="Q2918" s="11" t="s">
        <v>8315</v>
      </c>
      <c r="R2918" t="s">
        <v>8316</v>
      </c>
      <c r="S2918" s="16">
        <f t="shared" si="190"/>
        <v>41233.499131944445</v>
      </c>
      <c r="T2918" s="16">
        <f t="shared" si="191"/>
        <v>41263.499131944445</v>
      </c>
    </row>
    <row r="2919" spans="1:21" ht="28" x14ac:dyDescent="0.3">
      <c r="A2919">
        <v>3360</v>
      </c>
      <c r="B2919" s="3" t="s">
        <v>3359</v>
      </c>
      <c r="C2919" s="3" t="s">
        <v>7470</v>
      </c>
      <c r="D2919" s="6">
        <v>9000</v>
      </c>
      <c r="E2919" s="8">
        <v>9124</v>
      </c>
      <c r="F2919" t="s">
        <v>8218</v>
      </c>
      <c r="G2919" t="s">
        <v>8243</v>
      </c>
      <c r="H2919" t="s">
        <v>8257</v>
      </c>
      <c r="I2919">
        <v>1481731140</v>
      </c>
      <c r="J2919">
        <v>1479866343</v>
      </c>
      <c r="K2919" t="b">
        <v>0</v>
      </c>
      <c r="L2919">
        <v>72</v>
      </c>
      <c r="M2919" t="b">
        <v>1</v>
      </c>
      <c r="N2919" t="s">
        <v>8269</v>
      </c>
      <c r="O2919" s="9">
        <f t="shared" si="188"/>
        <v>101</v>
      </c>
      <c r="P2919">
        <f t="shared" si="189"/>
        <v>126.72</v>
      </c>
      <c r="Q2919" s="11" t="s">
        <v>8315</v>
      </c>
      <c r="R2919" t="s">
        <v>8316</v>
      </c>
      <c r="S2919" s="16">
        <f t="shared" si="190"/>
        <v>42697.082673611112</v>
      </c>
      <c r="T2919" s="16">
        <f t="shared" si="191"/>
        <v>42718.665972222225</v>
      </c>
    </row>
    <row r="2920" spans="1:21" ht="42" x14ac:dyDescent="0.3">
      <c r="A2920">
        <v>2973</v>
      </c>
      <c r="B2920" s="3" t="s">
        <v>2973</v>
      </c>
      <c r="C2920" s="3" t="s">
        <v>7083</v>
      </c>
      <c r="D2920" s="6">
        <v>5000</v>
      </c>
      <c r="E2920" s="8">
        <v>8740</v>
      </c>
      <c r="F2920" t="s">
        <v>8218</v>
      </c>
      <c r="G2920" t="s">
        <v>8223</v>
      </c>
      <c r="H2920" t="s">
        <v>8245</v>
      </c>
      <c r="I2920">
        <v>1451620800</v>
      </c>
      <c r="J2920">
        <v>1449171508</v>
      </c>
      <c r="K2920" t="b">
        <v>0</v>
      </c>
      <c r="L2920">
        <v>33</v>
      </c>
      <c r="M2920" t="b">
        <v>1</v>
      </c>
      <c r="N2920" t="s">
        <v>8269</v>
      </c>
      <c r="O2920" s="9">
        <f t="shared" si="188"/>
        <v>175</v>
      </c>
      <c r="P2920">
        <f t="shared" si="189"/>
        <v>264.85000000000002</v>
      </c>
      <c r="Q2920" s="11" t="s">
        <v>8315</v>
      </c>
      <c r="R2920" t="s">
        <v>8316</v>
      </c>
      <c r="S2920" s="16">
        <f t="shared" si="190"/>
        <v>42341.818379629629</v>
      </c>
      <c r="T2920" s="16">
        <f t="shared" si="191"/>
        <v>42370.166666666672</v>
      </c>
    </row>
    <row r="2921" spans="1:21" x14ac:dyDescent="0.3">
      <c r="A2921">
        <v>3302</v>
      </c>
      <c r="B2921" s="3" t="s">
        <v>3302</v>
      </c>
      <c r="C2921" s="3" t="s">
        <v>7412</v>
      </c>
      <c r="D2921" s="6">
        <v>8400</v>
      </c>
      <c r="E2921" s="8">
        <v>8685</v>
      </c>
      <c r="F2921" t="s">
        <v>8218</v>
      </c>
      <c r="G2921" t="s">
        <v>8226</v>
      </c>
      <c r="H2921" t="s">
        <v>8248</v>
      </c>
      <c r="I2921">
        <v>1481099176</v>
      </c>
      <c r="J2921">
        <v>1478507176</v>
      </c>
      <c r="K2921" t="b">
        <v>0</v>
      </c>
      <c r="L2921">
        <v>50</v>
      </c>
      <c r="M2921" t="b">
        <v>1</v>
      </c>
      <c r="N2921" t="s">
        <v>8269</v>
      </c>
      <c r="O2921" s="9">
        <f t="shared" si="188"/>
        <v>103</v>
      </c>
      <c r="P2921">
        <f t="shared" si="189"/>
        <v>173.7</v>
      </c>
      <c r="Q2921" s="11" t="s">
        <v>8315</v>
      </c>
      <c r="R2921" t="s">
        <v>8316</v>
      </c>
      <c r="S2921" s="16">
        <f t="shared" si="190"/>
        <v>42681.35157407407</v>
      </c>
      <c r="T2921" s="16">
        <f t="shared" si="191"/>
        <v>42711.35157407407</v>
      </c>
    </row>
    <row r="2922" spans="1:21" ht="28" x14ac:dyDescent="0.3">
      <c r="A2922">
        <v>3339</v>
      </c>
      <c r="B2922" s="3" t="s">
        <v>3339</v>
      </c>
      <c r="C2922" s="3" t="s">
        <v>7449</v>
      </c>
      <c r="D2922" s="6">
        <v>8000</v>
      </c>
      <c r="E2922" s="8">
        <v>8348</v>
      </c>
      <c r="F2922" t="s">
        <v>8218</v>
      </c>
      <c r="G2922" t="s">
        <v>8223</v>
      </c>
      <c r="H2922" t="s">
        <v>8245</v>
      </c>
      <c r="I2922">
        <v>1469721518</v>
      </c>
      <c r="J2922">
        <v>1467129518</v>
      </c>
      <c r="K2922" t="b">
        <v>0</v>
      </c>
      <c r="L2922">
        <v>47</v>
      </c>
      <c r="M2922" t="b">
        <v>1</v>
      </c>
      <c r="N2922" t="s">
        <v>8269</v>
      </c>
      <c r="O2922" s="9">
        <f t="shared" si="188"/>
        <v>104</v>
      </c>
      <c r="P2922">
        <f t="shared" si="189"/>
        <v>177.62</v>
      </c>
      <c r="Q2922" s="11" t="s">
        <v>8315</v>
      </c>
      <c r="R2922" t="s">
        <v>8316</v>
      </c>
      <c r="S2922" s="16">
        <f t="shared" si="190"/>
        <v>42549.665717592594</v>
      </c>
      <c r="T2922" s="16">
        <f t="shared" si="191"/>
        <v>42579.665717592594</v>
      </c>
    </row>
    <row r="2923" spans="1:21" ht="2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8"/>
        <v>129</v>
      </c>
      <c r="P2923">
        <f t="shared" si="189"/>
        <v>43</v>
      </c>
      <c r="Q2923" s="11" t="s">
        <v>8315</v>
      </c>
      <c r="R2923" t="s">
        <v>8357</v>
      </c>
      <c r="S2923" s="16">
        <f t="shared" si="190"/>
        <v>41877.886620370373</v>
      </c>
      <c r="T2923" s="16">
        <f t="shared" si="191"/>
        <v>41907.886620370373</v>
      </c>
    </row>
    <row r="2924" spans="1:21" ht="4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8"/>
        <v>100</v>
      </c>
      <c r="P2924">
        <f t="shared" si="189"/>
        <v>83.33</v>
      </c>
      <c r="Q2924" s="11" t="s">
        <v>8315</v>
      </c>
      <c r="R2924" t="s">
        <v>8357</v>
      </c>
      <c r="S2924" s="16">
        <f t="shared" si="190"/>
        <v>42097.874155092592</v>
      </c>
      <c r="T2924" s="16">
        <f t="shared" si="191"/>
        <v>42142.874155092592</v>
      </c>
      <c r="U2924">
        <f>YEAR(S2924)</f>
        <v>2015</v>
      </c>
    </row>
    <row r="2925" spans="1:21" ht="4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8"/>
        <v>100</v>
      </c>
      <c r="P2925">
        <f t="shared" si="189"/>
        <v>30</v>
      </c>
      <c r="Q2925" s="11" t="s">
        <v>8315</v>
      </c>
      <c r="R2925" t="s">
        <v>8357</v>
      </c>
      <c r="S2925" s="16">
        <f t="shared" si="190"/>
        <v>42013.15253472222</v>
      </c>
      <c r="T2925" s="16">
        <f t="shared" si="191"/>
        <v>42028.125</v>
      </c>
    </row>
    <row r="2926" spans="1:21" ht="4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8"/>
        <v>103</v>
      </c>
      <c r="P2926">
        <f t="shared" si="189"/>
        <v>175.51</v>
      </c>
      <c r="Q2926" s="11" t="s">
        <v>8315</v>
      </c>
      <c r="R2926" t="s">
        <v>8357</v>
      </c>
      <c r="S2926" s="16">
        <f t="shared" si="190"/>
        <v>42103.556828703702</v>
      </c>
      <c r="T2926" s="16">
        <f t="shared" si="191"/>
        <v>42133.165972222225</v>
      </c>
    </row>
    <row r="2927" spans="1:21" ht="4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8"/>
        <v>102</v>
      </c>
      <c r="P2927">
        <f t="shared" si="189"/>
        <v>231.66</v>
      </c>
      <c r="Q2927" s="11" t="s">
        <v>8315</v>
      </c>
      <c r="R2927" t="s">
        <v>8357</v>
      </c>
      <c r="S2927" s="16">
        <f t="shared" si="190"/>
        <v>41863.584120370368</v>
      </c>
      <c r="T2927" s="16">
        <f t="shared" si="191"/>
        <v>41893.584120370368</v>
      </c>
    </row>
    <row r="2928" spans="1:21" ht="4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8"/>
        <v>125</v>
      </c>
      <c r="P2928">
        <f t="shared" si="189"/>
        <v>75</v>
      </c>
      <c r="Q2928" s="11" t="s">
        <v>8315</v>
      </c>
      <c r="R2928" t="s">
        <v>8357</v>
      </c>
      <c r="S2928" s="16">
        <f t="shared" si="190"/>
        <v>42044.765960648147</v>
      </c>
      <c r="T2928" s="16">
        <f t="shared" si="191"/>
        <v>42058.765960648147</v>
      </c>
    </row>
    <row r="2929" spans="1:21" ht="4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8"/>
        <v>131</v>
      </c>
      <c r="P2929">
        <f t="shared" si="189"/>
        <v>112.14</v>
      </c>
      <c r="Q2929" s="11" t="s">
        <v>8315</v>
      </c>
      <c r="R2929" t="s">
        <v>8357</v>
      </c>
      <c r="S2929" s="16">
        <f t="shared" si="190"/>
        <v>41806.669317129628</v>
      </c>
      <c r="T2929" s="16">
        <f t="shared" si="191"/>
        <v>41835.208333333336</v>
      </c>
    </row>
    <row r="2930" spans="1:21" ht="2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8"/>
        <v>100</v>
      </c>
      <c r="P2930">
        <f t="shared" si="189"/>
        <v>41.67</v>
      </c>
      <c r="Q2930" s="11" t="s">
        <v>8315</v>
      </c>
      <c r="R2930" t="s">
        <v>8357</v>
      </c>
      <c r="S2930" s="16">
        <f t="shared" si="190"/>
        <v>42403.998217592598</v>
      </c>
      <c r="T2930" s="16">
        <f t="shared" si="191"/>
        <v>42433.998217592598</v>
      </c>
    </row>
    <row r="2931" spans="1:21" ht="4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8"/>
        <v>102</v>
      </c>
      <c r="P2931">
        <f t="shared" si="189"/>
        <v>255.17</v>
      </c>
      <c r="Q2931" s="11" t="s">
        <v>8315</v>
      </c>
      <c r="R2931" t="s">
        <v>8357</v>
      </c>
      <c r="S2931" s="16">
        <f t="shared" si="190"/>
        <v>41754.564328703702</v>
      </c>
      <c r="T2931" s="16">
        <f t="shared" si="191"/>
        <v>41784.564328703702</v>
      </c>
    </row>
    <row r="2932" spans="1:21" ht="4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8"/>
        <v>101</v>
      </c>
      <c r="P2932">
        <f t="shared" si="189"/>
        <v>162.77000000000001</v>
      </c>
      <c r="Q2932" s="11" t="s">
        <v>8315</v>
      </c>
      <c r="R2932" t="s">
        <v>8357</v>
      </c>
      <c r="S2932" s="16">
        <f t="shared" si="190"/>
        <v>42101.584074074075</v>
      </c>
      <c r="T2932" s="16">
        <f t="shared" si="191"/>
        <v>42131.584074074075</v>
      </c>
      <c r="U2932">
        <f>YEAR(S2932)</f>
        <v>2015</v>
      </c>
    </row>
    <row r="2933" spans="1:21" ht="4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8"/>
        <v>106</v>
      </c>
      <c r="P2933">
        <f t="shared" si="189"/>
        <v>88.33</v>
      </c>
      <c r="Q2933" s="11" t="s">
        <v>8315</v>
      </c>
      <c r="R2933" t="s">
        <v>8357</v>
      </c>
      <c r="S2933" s="16">
        <f t="shared" si="190"/>
        <v>41872.291238425925</v>
      </c>
      <c r="T2933" s="16">
        <f t="shared" si="191"/>
        <v>41897.255555555559</v>
      </c>
    </row>
    <row r="2934" spans="1:21" ht="4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8"/>
        <v>105</v>
      </c>
      <c r="P2934">
        <f t="shared" si="189"/>
        <v>85.74</v>
      </c>
      <c r="Q2934" s="11" t="s">
        <v>8315</v>
      </c>
      <c r="R2934" t="s">
        <v>8357</v>
      </c>
      <c r="S2934" s="16">
        <f t="shared" si="190"/>
        <v>42025.164780092593</v>
      </c>
      <c r="T2934" s="16">
        <f t="shared" si="191"/>
        <v>42056.458333333328</v>
      </c>
    </row>
    <row r="2935" spans="1:21" ht="4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8"/>
        <v>103</v>
      </c>
      <c r="P2935">
        <f t="shared" si="189"/>
        <v>47.57</v>
      </c>
      <c r="Q2935" s="11" t="s">
        <v>8315</v>
      </c>
      <c r="R2935" t="s">
        <v>8357</v>
      </c>
      <c r="S2935" s="16">
        <f t="shared" si="190"/>
        <v>42495.956631944442</v>
      </c>
      <c r="T2935" s="16">
        <f t="shared" si="191"/>
        <v>42525.956631944442</v>
      </c>
    </row>
    <row r="2936" spans="1:21" ht="4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8"/>
        <v>108</v>
      </c>
      <c r="P2936">
        <f t="shared" si="189"/>
        <v>72.97</v>
      </c>
      <c r="Q2936" s="11" t="s">
        <v>8315</v>
      </c>
      <c r="R2936" t="s">
        <v>8357</v>
      </c>
      <c r="S2936" s="16">
        <f t="shared" si="190"/>
        <v>41775.636157407411</v>
      </c>
      <c r="T2936" s="16">
        <f t="shared" si="191"/>
        <v>41805.636157407411</v>
      </c>
    </row>
    <row r="2937" spans="1:21" ht="4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8"/>
        <v>101</v>
      </c>
      <c r="P2937">
        <f t="shared" si="189"/>
        <v>90.54</v>
      </c>
      <c r="Q2937" s="11" t="s">
        <v>8315</v>
      </c>
      <c r="R2937" t="s">
        <v>8357</v>
      </c>
      <c r="S2937" s="16">
        <f t="shared" si="190"/>
        <v>42553.583425925928</v>
      </c>
      <c r="T2937" s="16">
        <f t="shared" si="191"/>
        <v>42611.708333333328</v>
      </c>
    </row>
    <row r="2938" spans="1:21" ht="4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8"/>
        <v>128</v>
      </c>
      <c r="P2938">
        <f t="shared" si="189"/>
        <v>37.65</v>
      </c>
      <c r="Q2938" s="11" t="s">
        <v>8315</v>
      </c>
      <c r="R2938" t="s">
        <v>8357</v>
      </c>
      <c r="S2938" s="16">
        <f t="shared" si="190"/>
        <v>41912.650729166664</v>
      </c>
      <c r="T2938" s="16">
        <f t="shared" si="191"/>
        <v>41925.207638888889</v>
      </c>
    </row>
    <row r="2939" spans="1:21" ht="2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8"/>
        <v>133</v>
      </c>
      <c r="P2939">
        <f t="shared" si="189"/>
        <v>36.36</v>
      </c>
      <c r="Q2939" s="11" t="s">
        <v>8315</v>
      </c>
      <c r="R2939" t="s">
        <v>8357</v>
      </c>
      <c r="S2939" s="16">
        <f t="shared" si="190"/>
        <v>41803.457326388889</v>
      </c>
      <c r="T2939" s="16">
        <f t="shared" si="191"/>
        <v>41833.457326388889</v>
      </c>
      <c r="U2939">
        <f>YEAR(S2939)</f>
        <v>2014</v>
      </c>
    </row>
    <row r="2940" spans="1:21" ht="4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8"/>
        <v>101</v>
      </c>
      <c r="P2940">
        <f t="shared" si="189"/>
        <v>126.72</v>
      </c>
      <c r="Q2940" s="11" t="s">
        <v>8315</v>
      </c>
      <c r="R2940" t="s">
        <v>8357</v>
      </c>
      <c r="S2940" s="16">
        <f t="shared" si="190"/>
        <v>42004.703865740739</v>
      </c>
      <c r="T2940" s="16">
        <f t="shared" si="191"/>
        <v>42034.703865740739</v>
      </c>
    </row>
    <row r="2941" spans="1:21" ht="4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8"/>
        <v>103</v>
      </c>
      <c r="P2941">
        <f t="shared" si="189"/>
        <v>329.2</v>
      </c>
      <c r="Q2941" s="11" t="s">
        <v>8315</v>
      </c>
      <c r="R2941" t="s">
        <v>8357</v>
      </c>
      <c r="S2941" s="16">
        <f t="shared" si="190"/>
        <v>41845.809166666666</v>
      </c>
      <c r="T2941" s="16">
        <f t="shared" si="191"/>
        <v>41879.041666666664</v>
      </c>
    </row>
    <row r="2942" spans="1:21" ht="4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8"/>
        <v>107</v>
      </c>
      <c r="P2942">
        <f t="shared" si="189"/>
        <v>81.239999999999995</v>
      </c>
      <c r="Q2942" s="11" t="s">
        <v>8315</v>
      </c>
      <c r="R2942" t="s">
        <v>8357</v>
      </c>
      <c r="S2942" s="16">
        <f t="shared" si="190"/>
        <v>41982.773356481484</v>
      </c>
      <c r="T2942" s="16">
        <f t="shared" si="191"/>
        <v>42022.773356481484</v>
      </c>
    </row>
    <row r="2943" spans="1:21" ht="4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8"/>
        <v>0</v>
      </c>
      <c r="P2943">
        <f t="shared" si="189"/>
        <v>1</v>
      </c>
      <c r="Q2943" s="11" t="s">
        <v>8315</v>
      </c>
      <c r="R2943" t="s">
        <v>8355</v>
      </c>
      <c r="S2943" s="16">
        <f t="shared" si="190"/>
        <v>42034.960127314815</v>
      </c>
      <c r="T2943" s="16">
        <f t="shared" si="191"/>
        <v>42064.960127314815</v>
      </c>
    </row>
    <row r="2944" spans="1:21" ht="4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8"/>
        <v>20</v>
      </c>
      <c r="P2944">
        <f t="shared" si="189"/>
        <v>202.23</v>
      </c>
      <c r="Q2944" s="11" t="s">
        <v>8315</v>
      </c>
      <c r="R2944" t="s">
        <v>8355</v>
      </c>
      <c r="S2944" s="16">
        <f t="shared" si="190"/>
        <v>42334.803923611107</v>
      </c>
      <c r="T2944" s="16">
        <f t="shared" si="191"/>
        <v>42354.845833333333</v>
      </c>
    </row>
    <row r="2945" spans="1:20" ht="4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8"/>
        <v>0</v>
      </c>
      <c r="P2945">
        <f t="shared" si="189"/>
        <v>0</v>
      </c>
      <c r="Q2945" s="11" t="s">
        <v>8315</v>
      </c>
      <c r="R2945" t="s">
        <v>8355</v>
      </c>
      <c r="S2945" s="16">
        <f t="shared" si="190"/>
        <v>42077.129398148143</v>
      </c>
      <c r="T2945" s="16">
        <f t="shared" si="191"/>
        <v>42107.129398148143</v>
      </c>
    </row>
    <row r="2946" spans="1:20" ht="4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8"/>
        <v>1</v>
      </c>
      <c r="P2946">
        <f t="shared" si="189"/>
        <v>100</v>
      </c>
      <c r="Q2946" s="11" t="s">
        <v>8315</v>
      </c>
      <c r="R2946" t="s">
        <v>8355</v>
      </c>
      <c r="S2946" s="16">
        <f t="shared" si="190"/>
        <v>42132.9143287037</v>
      </c>
      <c r="T2946" s="16">
        <f t="shared" si="191"/>
        <v>42162.9143287037</v>
      </c>
    </row>
    <row r="2947" spans="1:20" ht="42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188"/>
        <v>0</v>
      </c>
      <c r="P2947">
        <f t="shared" si="189"/>
        <v>0</v>
      </c>
      <c r="Q2947" s="11" t="s">
        <v>8315</v>
      </c>
      <c r="R2947" t="s">
        <v>8355</v>
      </c>
      <c r="S2947" s="16">
        <f t="shared" si="190"/>
        <v>42118.139583333337</v>
      </c>
      <c r="T2947" s="16">
        <f t="shared" si="191"/>
        <v>42148.139583333337</v>
      </c>
    </row>
    <row r="2948" spans="1:20" ht="4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8"/>
        <v>0</v>
      </c>
      <c r="P2948">
        <f t="shared" si="189"/>
        <v>1</v>
      </c>
      <c r="Q2948" s="11" t="s">
        <v>8315</v>
      </c>
      <c r="R2948" t="s">
        <v>8355</v>
      </c>
      <c r="S2948" s="16">
        <f t="shared" si="190"/>
        <v>42567.531157407408</v>
      </c>
      <c r="T2948" s="16">
        <f t="shared" si="191"/>
        <v>42597.531157407408</v>
      </c>
    </row>
    <row r="2949" spans="1:20" ht="42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8"/>
        <v>4</v>
      </c>
      <c r="P2949">
        <f t="shared" si="189"/>
        <v>82.46</v>
      </c>
      <c r="Q2949" s="11" t="s">
        <v>8315</v>
      </c>
      <c r="R2949" t="s">
        <v>8355</v>
      </c>
      <c r="S2949" s="16">
        <f t="shared" si="190"/>
        <v>42649.562118055561</v>
      </c>
      <c r="T2949" s="16">
        <f t="shared" si="191"/>
        <v>42698.715972222228</v>
      </c>
    </row>
    <row r="2950" spans="1:20" ht="42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8"/>
        <v>0</v>
      </c>
      <c r="P2950">
        <f t="shared" si="189"/>
        <v>2.67</v>
      </c>
      <c r="Q2950" s="11" t="s">
        <v>8315</v>
      </c>
      <c r="R2950" t="s">
        <v>8355</v>
      </c>
      <c r="S2950" s="16">
        <f t="shared" si="190"/>
        <v>42097.649224537032</v>
      </c>
      <c r="T2950" s="16">
        <f t="shared" si="191"/>
        <v>42157.649224537032</v>
      </c>
    </row>
    <row r="2951" spans="1:20" ht="4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8"/>
        <v>3</v>
      </c>
      <c r="P2951">
        <f t="shared" si="189"/>
        <v>12.5</v>
      </c>
      <c r="Q2951" s="11" t="s">
        <v>8315</v>
      </c>
      <c r="R2951" t="s">
        <v>8355</v>
      </c>
      <c r="S2951" s="16">
        <f t="shared" si="190"/>
        <v>42297.823113425926</v>
      </c>
      <c r="T2951" s="16">
        <f t="shared" si="191"/>
        <v>42327.864780092597</v>
      </c>
    </row>
    <row r="2952" spans="1:20" ht="4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8"/>
        <v>0</v>
      </c>
      <c r="P2952">
        <f t="shared" si="189"/>
        <v>0</v>
      </c>
      <c r="Q2952" s="11" t="s">
        <v>8315</v>
      </c>
      <c r="R2952" t="s">
        <v>8355</v>
      </c>
      <c r="S2952" s="16">
        <f t="shared" si="190"/>
        <v>42362.36518518519</v>
      </c>
      <c r="T2952" s="16">
        <f t="shared" si="191"/>
        <v>42392.36518518519</v>
      </c>
    </row>
    <row r="2953" spans="1:20" ht="5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8"/>
        <v>2</v>
      </c>
      <c r="P2953">
        <f t="shared" si="189"/>
        <v>18.899999999999999</v>
      </c>
      <c r="Q2953" s="11" t="s">
        <v>8315</v>
      </c>
      <c r="R2953" t="s">
        <v>8355</v>
      </c>
      <c r="S2953" s="16">
        <f t="shared" si="190"/>
        <v>41872.802928240737</v>
      </c>
      <c r="T2953" s="16">
        <f t="shared" si="191"/>
        <v>41917.802928240737</v>
      </c>
    </row>
    <row r="2954" spans="1:20" ht="4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8"/>
        <v>8</v>
      </c>
      <c r="P2954">
        <f t="shared" si="189"/>
        <v>200.63</v>
      </c>
      <c r="Q2954" s="11" t="s">
        <v>8315</v>
      </c>
      <c r="R2954" t="s">
        <v>8355</v>
      </c>
      <c r="S2954" s="16">
        <f t="shared" si="190"/>
        <v>42628.690266203703</v>
      </c>
      <c r="T2954" s="16">
        <f t="shared" si="191"/>
        <v>42660.166666666672</v>
      </c>
    </row>
    <row r="2955" spans="1:20" ht="4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8"/>
        <v>0</v>
      </c>
      <c r="P2955">
        <f t="shared" si="189"/>
        <v>201.67</v>
      </c>
      <c r="Q2955" s="11" t="s">
        <v>8315</v>
      </c>
      <c r="R2955" t="s">
        <v>8355</v>
      </c>
      <c r="S2955" s="16">
        <f t="shared" si="190"/>
        <v>42255.791909722218</v>
      </c>
      <c r="T2955" s="16">
        <f t="shared" si="191"/>
        <v>42285.791909722218</v>
      </c>
    </row>
    <row r="2956" spans="1:20" ht="4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8"/>
        <v>0</v>
      </c>
      <c r="P2956">
        <f t="shared" si="189"/>
        <v>0</v>
      </c>
      <c r="Q2956" s="11" t="s">
        <v>8315</v>
      </c>
      <c r="R2956" t="s">
        <v>8355</v>
      </c>
      <c r="S2956" s="16">
        <f t="shared" si="190"/>
        <v>42790.583368055552</v>
      </c>
      <c r="T2956" s="16">
        <f t="shared" si="191"/>
        <v>42810.541701388895</v>
      </c>
    </row>
    <row r="2957" spans="1:20" ht="2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8"/>
        <v>60</v>
      </c>
      <c r="P2957">
        <f t="shared" si="189"/>
        <v>65</v>
      </c>
      <c r="Q2957" s="11" t="s">
        <v>8315</v>
      </c>
      <c r="R2957" t="s">
        <v>8355</v>
      </c>
      <c r="S2957" s="16">
        <f t="shared" si="190"/>
        <v>42141.741307870368</v>
      </c>
      <c r="T2957" s="16">
        <f t="shared" si="191"/>
        <v>42171.741307870368</v>
      </c>
    </row>
    <row r="2958" spans="1:20" ht="4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8"/>
        <v>17</v>
      </c>
      <c r="P2958">
        <f t="shared" si="189"/>
        <v>66.099999999999994</v>
      </c>
      <c r="Q2958" s="11" t="s">
        <v>8315</v>
      </c>
      <c r="R2958" t="s">
        <v>8355</v>
      </c>
      <c r="S2958" s="16">
        <f t="shared" si="190"/>
        <v>42464.958912037036</v>
      </c>
      <c r="T2958" s="16">
        <f t="shared" si="191"/>
        <v>42494.958912037036</v>
      </c>
    </row>
    <row r="2959" spans="1:20" ht="4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ref="O2959:O3022" si="192">ROUND(E2959/D2959*100,0)</f>
        <v>2</v>
      </c>
      <c r="P2959">
        <f t="shared" ref="P2959:P3022" si="193">IFERROR(ROUND(E2959/L2959,2),0)</f>
        <v>93.33</v>
      </c>
      <c r="Q2959" s="11" t="s">
        <v>8315</v>
      </c>
      <c r="R2959" t="s">
        <v>8355</v>
      </c>
      <c r="S2959" s="16">
        <f t="shared" ref="S2959:S3022" si="194">(((J2959/60)/60/24)+DATE(1970,1,1))</f>
        <v>42031.011249999996</v>
      </c>
      <c r="T2959" s="16">
        <f t="shared" ref="T2959:T3022" si="195">(((I2959/60)/60)/24)+DATE(1970,1,1)</f>
        <v>42090.969583333332</v>
      </c>
    </row>
    <row r="2960" spans="1:20" ht="4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92"/>
        <v>0</v>
      </c>
      <c r="P2960">
        <f t="shared" si="193"/>
        <v>0</v>
      </c>
      <c r="Q2960" s="11" t="s">
        <v>8315</v>
      </c>
      <c r="R2960" t="s">
        <v>8355</v>
      </c>
      <c r="S2960" s="16">
        <f t="shared" si="194"/>
        <v>42438.779131944444</v>
      </c>
      <c r="T2960" s="16">
        <f t="shared" si="195"/>
        <v>42498.73746527778</v>
      </c>
    </row>
    <row r="2961" spans="1:20" ht="4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92"/>
        <v>0</v>
      </c>
      <c r="P2961">
        <f t="shared" si="193"/>
        <v>0</v>
      </c>
      <c r="Q2961" s="11" t="s">
        <v>8315</v>
      </c>
      <c r="R2961" t="s">
        <v>8355</v>
      </c>
      <c r="S2961" s="16">
        <f t="shared" si="194"/>
        <v>42498.008391203708</v>
      </c>
      <c r="T2961" s="16">
        <f t="shared" si="195"/>
        <v>42528.008391203708</v>
      </c>
    </row>
    <row r="2962" spans="1:20" ht="4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92"/>
        <v>0</v>
      </c>
      <c r="P2962">
        <f t="shared" si="193"/>
        <v>0</v>
      </c>
      <c r="Q2962" s="11" t="s">
        <v>8315</v>
      </c>
      <c r="R2962" t="s">
        <v>8355</v>
      </c>
      <c r="S2962" s="16">
        <f t="shared" si="194"/>
        <v>41863.757210648146</v>
      </c>
      <c r="T2962" s="16">
        <f t="shared" si="195"/>
        <v>41893.757210648146</v>
      </c>
    </row>
    <row r="2963" spans="1:20" ht="28" x14ac:dyDescent="0.3">
      <c r="A2963">
        <v>3169</v>
      </c>
      <c r="B2963" s="3" t="s">
        <v>3169</v>
      </c>
      <c r="C2963" s="3" t="s">
        <v>7279</v>
      </c>
      <c r="D2963" s="6">
        <v>8000</v>
      </c>
      <c r="E2963" s="8">
        <v>8241</v>
      </c>
      <c r="F2963" t="s">
        <v>8218</v>
      </c>
      <c r="G2963" t="s">
        <v>8223</v>
      </c>
      <c r="H2963" t="s">
        <v>8245</v>
      </c>
      <c r="I2963">
        <v>1386910740</v>
      </c>
      <c r="J2963">
        <v>1384364561</v>
      </c>
      <c r="K2963" t="b">
        <v>1</v>
      </c>
      <c r="L2963">
        <v>82</v>
      </c>
      <c r="M2963" t="b">
        <v>1</v>
      </c>
      <c r="N2963" t="s">
        <v>8269</v>
      </c>
      <c r="O2963" s="9">
        <f t="shared" si="192"/>
        <v>103</v>
      </c>
      <c r="P2963">
        <f t="shared" si="193"/>
        <v>100.5</v>
      </c>
      <c r="Q2963" s="11" t="s">
        <v>8315</v>
      </c>
      <c r="R2963" t="s">
        <v>8316</v>
      </c>
      <c r="S2963" s="16">
        <f t="shared" si="194"/>
        <v>41591.737974537034</v>
      </c>
      <c r="T2963" s="16">
        <f t="shared" si="195"/>
        <v>41621.207638888889</v>
      </c>
    </row>
    <row r="2964" spans="1:20" ht="42" x14ac:dyDescent="0.3">
      <c r="A2964">
        <v>3243</v>
      </c>
      <c r="B2964" s="3" t="s">
        <v>3243</v>
      </c>
      <c r="C2964" s="3" t="s">
        <v>7353</v>
      </c>
      <c r="D2964" s="6">
        <v>8000</v>
      </c>
      <c r="E2964" s="8">
        <v>8227</v>
      </c>
      <c r="F2964" t="s">
        <v>8218</v>
      </c>
      <c r="G2964" t="s">
        <v>8223</v>
      </c>
      <c r="H2964" t="s">
        <v>8245</v>
      </c>
      <c r="I2964">
        <v>1444348800</v>
      </c>
      <c r="J2964">
        <v>1442283562</v>
      </c>
      <c r="K2964" t="b">
        <v>1</v>
      </c>
      <c r="L2964">
        <v>71</v>
      </c>
      <c r="M2964" t="b">
        <v>1</v>
      </c>
      <c r="N2964" t="s">
        <v>8269</v>
      </c>
      <c r="O2964" s="9">
        <f t="shared" si="192"/>
        <v>103</v>
      </c>
      <c r="P2964">
        <f t="shared" si="193"/>
        <v>115.87</v>
      </c>
      <c r="Q2964" s="11" t="s">
        <v>8315</v>
      </c>
      <c r="R2964" t="s">
        <v>8316</v>
      </c>
      <c r="S2964" s="16">
        <f t="shared" si="194"/>
        <v>42262.096782407403</v>
      </c>
      <c r="T2964" s="16">
        <f t="shared" si="195"/>
        <v>42286</v>
      </c>
    </row>
    <row r="2965" spans="1:20" ht="42" x14ac:dyDescent="0.3">
      <c r="A2965">
        <v>2797</v>
      </c>
      <c r="B2965" s="3" t="s">
        <v>2797</v>
      </c>
      <c r="C2965" s="3" t="s">
        <v>6907</v>
      </c>
      <c r="D2965" s="6">
        <v>8000</v>
      </c>
      <c r="E2965" s="8">
        <v>8211.61</v>
      </c>
      <c r="F2965" t="s">
        <v>8218</v>
      </c>
      <c r="G2965" t="s">
        <v>8224</v>
      </c>
      <c r="H2965" t="s">
        <v>8246</v>
      </c>
      <c r="I2965">
        <v>1404858840</v>
      </c>
      <c r="J2965">
        <v>1402266840</v>
      </c>
      <c r="K2965" t="b">
        <v>0</v>
      </c>
      <c r="L2965">
        <v>94</v>
      </c>
      <c r="M2965" t="b">
        <v>1</v>
      </c>
      <c r="N2965" t="s">
        <v>8269</v>
      </c>
      <c r="O2965" s="9">
        <f t="shared" si="192"/>
        <v>103</v>
      </c>
      <c r="P2965">
        <f t="shared" si="193"/>
        <v>87.36</v>
      </c>
      <c r="Q2965" s="11" t="s">
        <v>8315</v>
      </c>
      <c r="R2965" t="s">
        <v>8316</v>
      </c>
      <c r="S2965" s="16">
        <f t="shared" si="194"/>
        <v>41798.94027777778</v>
      </c>
      <c r="T2965" s="16">
        <f t="shared" si="195"/>
        <v>41828.94027777778</v>
      </c>
    </row>
    <row r="2966" spans="1:20" x14ac:dyDescent="0.3">
      <c r="A2966">
        <v>3586</v>
      </c>
      <c r="B2966" s="3" t="s">
        <v>3585</v>
      </c>
      <c r="C2966" s="3" t="s">
        <v>7696</v>
      </c>
      <c r="D2966" s="6">
        <v>7500</v>
      </c>
      <c r="E2966" s="8">
        <v>8207</v>
      </c>
      <c r="F2966" t="s">
        <v>8218</v>
      </c>
      <c r="G2966" t="s">
        <v>8223</v>
      </c>
      <c r="H2966" t="s">
        <v>8245</v>
      </c>
      <c r="I2966">
        <v>1474649070</v>
      </c>
      <c r="J2966">
        <v>1469465070</v>
      </c>
      <c r="K2966" t="b">
        <v>0</v>
      </c>
      <c r="L2966">
        <v>54</v>
      </c>
      <c r="M2966" t="b">
        <v>1</v>
      </c>
      <c r="N2966" t="s">
        <v>8269</v>
      </c>
      <c r="O2966" s="9">
        <f t="shared" si="192"/>
        <v>109</v>
      </c>
      <c r="P2966">
        <f t="shared" si="193"/>
        <v>151.97999999999999</v>
      </c>
      <c r="Q2966" s="11" t="s">
        <v>8315</v>
      </c>
      <c r="R2966" t="s">
        <v>8316</v>
      </c>
      <c r="S2966" s="16">
        <f t="shared" si="194"/>
        <v>42576.697569444441</v>
      </c>
      <c r="T2966" s="16">
        <f t="shared" si="195"/>
        <v>42636.697569444441</v>
      </c>
    </row>
    <row r="2967" spans="1:20" ht="42" x14ac:dyDescent="0.3">
      <c r="A2967">
        <v>3889</v>
      </c>
      <c r="B2967" s="3" t="s">
        <v>3886</v>
      </c>
      <c r="C2967" s="3" t="s">
        <v>7997</v>
      </c>
      <c r="D2967" s="6">
        <v>8000</v>
      </c>
      <c r="E2967" s="8">
        <v>118</v>
      </c>
      <c r="F2967" t="s">
        <v>8220</v>
      </c>
      <c r="G2967" t="s">
        <v>8223</v>
      </c>
      <c r="H2967" t="s">
        <v>8245</v>
      </c>
      <c r="I2967">
        <v>1420413960</v>
      </c>
      <c r="J2967">
        <v>1417651630</v>
      </c>
      <c r="K2967" t="b">
        <v>0</v>
      </c>
      <c r="L2967">
        <v>9</v>
      </c>
      <c r="M2967" t="b">
        <v>0</v>
      </c>
      <c r="N2967" t="s">
        <v>8269</v>
      </c>
      <c r="O2967" s="9">
        <f t="shared" si="192"/>
        <v>1</v>
      </c>
      <c r="P2967">
        <f t="shared" si="193"/>
        <v>13.11</v>
      </c>
      <c r="Q2967" s="11" t="s">
        <v>8315</v>
      </c>
      <c r="R2967" t="s">
        <v>8316</v>
      </c>
      <c r="S2967" s="16">
        <f t="shared" si="194"/>
        <v>41977.004976851851</v>
      </c>
      <c r="T2967" s="16">
        <f t="shared" si="195"/>
        <v>42008.976388888885</v>
      </c>
    </row>
    <row r="2968" spans="1:20" ht="42" x14ac:dyDescent="0.3">
      <c r="A2968">
        <v>3911</v>
      </c>
      <c r="B2968" s="3" t="s">
        <v>3908</v>
      </c>
      <c r="C2968" s="3" t="s">
        <v>8019</v>
      </c>
      <c r="D2968" s="6">
        <v>8000</v>
      </c>
      <c r="E2968" s="8">
        <v>2993</v>
      </c>
      <c r="F2968" t="s">
        <v>8220</v>
      </c>
      <c r="G2968" t="s">
        <v>8223</v>
      </c>
      <c r="H2968" t="s">
        <v>8245</v>
      </c>
      <c r="I2968">
        <v>1417033777</v>
      </c>
      <c r="J2968">
        <v>1414438177</v>
      </c>
      <c r="K2968" t="b">
        <v>0</v>
      </c>
      <c r="L2968">
        <v>36</v>
      </c>
      <c r="M2968" t="b">
        <v>0</v>
      </c>
      <c r="N2968" t="s">
        <v>8269</v>
      </c>
      <c r="O2968" s="9">
        <f t="shared" si="192"/>
        <v>37</v>
      </c>
      <c r="P2968">
        <f t="shared" si="193"/>
        <v>83.14</v>
      </c>
      <c r="Q2968" s="11" t="s">
        <v>8315</v>
      </c>
      <c r="R2968" t="s">
        <v>8316</v>
      </c>
      <c r="S2968" s="16">
        <f t="shared" si="194"/>
        <v>41939.8122337963</v>
      </c>
      <c r="T2968" s="16">
        <f t="shared" si="195"/>
        <v>41969.853900462964</v>
      </c>
    </row>
    <row r="2969" spans="1:20" ht="42" x14ac:dyDescent="0.3">
      <c r="A2969">
        <v>3931</v>
      </c>
      <c r="B2969" s="3" t="s">
        <v>3928</v>
      </c>
      <c r="C2969" s="3" t="s">
        <v>8039</v>
      </c>
      <c r="D2969" s="6">
        <v>8000</v>
      </c>
      <c r="E2969" s="8">
        <v>0</v>
      </c>
      <c r="F2969" t="s">
        <v>8220</v>
      </c>
      <c r="G2969" t="s">
        <v>8223</v>
      </c>
      <c r="H2969" t="s">
        <v>8245</v>
      </c>
      <c r="I2969">
        <v>1441510707</v>
      </c>
      <c r="J2969">
        <v>1439350707</v>
      </c>
      <c r="K2969" t="b">
        <v>0</v>
      </c>
      <c r="L2969">
        <v>0</v>
      </c>
      <c r="M2969" t="b">
        <v>0</v>
      </c>
      <c r="N2969" t="s">
        <v>8269</v>
      </c>
      <c r="O2969" s="9">
        <f t="shared" si="192"/>
        <v>0</v>
      </c>
      <c r="P2969">
        <f t="shared" si="193"/>
        <v>0</v>
      </c>
      <c r="Q2969" s="11" t="s">
        <v>8315</v>
      </c>
      <c r="R2969" t="s">
        <v>8316</v>
      </c>
      <c r="S2969" s="16">
        <f t="shared" si="194"/>
        <v>42228.151701388888</v>
      </c>
      <c r="T2969" s="16">
        <f t="shared" si="195"/>
        <v>42253.151701388888</v>
      </c>
    </row>
    <row r="2970" spans="1:20" x14ac:dyDescent="0.3">
      <c r="A2970">
        <v>4000</v>
      </c>
      <c r="B2970" s="3" t="s">
        <v>3996</v>
      </c>
      <c r="C2970" s="3" t="s">
        <v>8106</v>
      </c>
      <c r="D2970" s="6">
        <v>8000</v>
      </c>
      <c r="E2970" s="8">
        <v>10</v>
      </c>
      <c r="F2970" t="s">
        <v>8220</v>
      </c>
      <c r="G2970" t="s">
        <v>8223</v>
      </c>
      <c r="H2970" t="s">
        <v>8245</v>
      </c>
      <c r="I2970">
        <v>1462631358</v>
      </c>
      <c r="J2970">
        <v>1457450958</v>
      </c>
      <c r="K2970" t="b">
        <v>0</v>
      </c>
      <c r="L2970">
        <v>1</v>
      </c>
      <c r="M2970" t="b">
        <v>0</v>
      </c>
      <c r="N2970" t="s">
        <v>8269</v>
      </c>
      <c r="O2970" s="9">
        <f t="shared" si="192"/>
        <v>0</v>
      </c>
      <c r="P2970">
        <f t="shared" si="193"/>
        <v>10</v>
      </c>
      <c r="Q2970" s="11" t="s">
        <v>8315</v>
      </c>
      <c r="R2970" t="s">
        <v>8316</v>
      </c>
      <c r="S2970" s="16">
        <f t="shared" si="194"/>
        <v>42437.64534722222</v>
      </c>
      <c r="T2970" s="16">
        <f t="shared" si="195"/>
        <v>42497.603680555556</v>
      </c>
    </row>
    <row r="2971" spans="1:20" ht="42" x14ac:dyDescent="0.3">
      <c r="A2971">
        <v>4040</v>
      </c>
      <c r="B2971" s="3" t="s">
        <v>4036</v>
      </c>
      <c r="C2971" s="3" t="s">
        <v>8144</v>
      </c>
      <c r="D2971" s="6">
        <v>8000</v>
      </c>
      <c r="E2971" s="8">
        <v>2500</v>
      </c>
      <c r="F2971" t="s">
        <v>8220</v>
      </c>
      <c r="G2971" t="s">
        <v>8223</v>
      </c>
      <c r="H2971" t="s">
        <v>8245</v>
      </c>
      <c r="I2971">
        <v>1437188400</v>
      </c>
      <c r="J2971">
        <v>1432100004</v>
      </c>
      <c r="K2971" t="b">
        <v>0</v>
      </c>
      <c r="L2971">
        <v>2</v>
      </c>
      <c r="M2971" t="b">
        <v>0</v>
      </c>
      <c r="N2971" t="s">
        <v>8269</v>
      </c>
      <c r="O2971" s="9">
        <f t="shared" si="192"/>
        <v>31</v>
      </c>
      <c r="P2971">
        <f t="shared" si="193"/>
        <v>1250</v>
      </c>
      <c r="Q2971" s="11" t="s">
        <v>8315</v>
      </c>
      <c r="R2971" t="s">
        <v>8316</v>
      </c>
      <c r="S2971" s="16">
        <f t="shared" si="194"/>
        <v>42144.231527777782</v>
      </c>
      <c r="T2971" s="16">
        <f t="shared" si="195"/>
        <v>42203.125</v>
      </c>
    </row>
    <row r="2972" spans="1:20" ht="42" x14ac:dyDescent="0.3">
      <c r="A2972">
        <v>3269</v>
      </c>
      <c r="B2972" s="3" t="s">
        <v>3269</v>
      </c>
      <c r="C2972" s="3" t="s">
        <v>7379</v>
      </c>
      <c r="D2972" s="6">
        <v>8000</v>
      </c>
      <c r="E2972" s="8">
        <v>8120</v>
      </c>
      <c r="F2972" t="s">
        <v>8218</v>
      </c>
      <c r="G2972" t="s">
        <v>8224</v>
      </c>
      <c r="H2972" t="s">
        <v>8246</v>
      </c>
      <c r="I2972">
        <v>1434452400</v>
      </c>
      <c r="J2972">
        <v>1431509397</v>
      </c>
      <c r="K2972" t="b">
        <v>1</v>
      </c>
      <c r="L2972">
        <v>70</v>
      </c>
      <c r="M2972" t="b">
        <v>1</v>
      </c>
      <c r="N2972" t="s">
        <v>8269</v>
      </c>
      <c r="O2972" s="9">
        <f t="shared" si="192"/>
        <v>102</v>
      </c>
      <c r="P2972">
        <f t="shared" si="193"/>
        <v>116</v>
      </c>
      <c r="Q2972" s="11" t="s">
        <v>8315</v>
      </c>
      <c r="R2972" t="s">
        <v>8316</v>
      </c>
      <c r="S2972" s="16">
        <f t="shared" si="194"/>
        <v>42137.395798611105</v>
      </c>
      <c r="T2972" s="16">
        <f t="shared" si="195"/>
        <v>42171.458333333328</v>
      </c>
    </row>
    <row r="2973" spans="1:20" ht="42" x14ac:dyDescent="0.3">
      <c r="A2973">
        <v>2845</v>
      </c>
      <c r="B2973" s="3" t="s">
        <v>2845</v>
      </c>
      <c r="C2973" s="3" t="s">
        <v>6955</v>
      </c>
      <c r="D2973" s="6">
        <v>7500</v>
      </c>
      <c r="E2973" s="8">
        <v>2366</v>
      </c>
      <c r="F2973" t="s">
        <v>8220</v>
      </c>
      <c r="G2973" t="s">
        <v>8223</v>
      </c>
      <c r="H2973" t="s">
        <v>8245</v>
      </c>
      <c r="I2973">
        <v>1433723033</v>
      </c>
      <c r="J2973">
        <v>1428539033</v>
      </c>
      <c r="K2973" t="b">
        <v>0</v>
      </c>
      <c r="L2973">
        <v>39</v>
      </c>
      <c r="M2973" t="b">
        <v>0</v>
      </c>
      <c r="N2973" t="s">
        <v>8269</v>
      </c>
      <c r="O2973" s="9">
        <f t="shared" si="192"/>
        <v>32</v>
      </c>
      <c r="P2973">
        <f t="shared" si="193"/>
        <v>60.67</v>
      </c>
      <c r="Q2973" s="11" t="s">
        <v>8315</v>
      </c>
      <c r="R2973" t="s">
        <v>8316</v>
      </c>
      <c r="S2973" s="16">
        <f t="shared" si="194"/>
        <v>42103.016585648147</v>
      </c>
      <c r="T2973" s="16">
        <f t="shared" si="195"/>
        <v>42163.016585648147</v>
      </c>
    </row>
    <row r="2974" spans="1:20" ht="42" x14ac:dyDescent="0.3">
      <c r="A2974">
        <v>2898</v>
      </c>
      <c r="B2974" s="3" t="s">
        <v>2898</v>
      </c>
      <c r="C2974" s="3" t="s">
        <v>7008</v>
      </c>
      <c r="D2974" s="6">
        <v>7500</v>
      </c>
      <c r="E2974" s="8">
        <v>316</v>
      </c>
      <c r="F2974" t="s">
        <v>8220</v>
      </c>
      <c r="G2974" t="s">
        <v>8223</v>
      </c>
      <c r="H2974" t="s">
        <v>8245</v>
      </c>
      <c r="I2974">
        <v>1446307053</v>
      </c>
      <c r="J2974">
        <v>1443715053</v>
      </c>
      <c r="K2974" t="b">
        <v>0</v>
      </c>
      <c r="L2974">
        <v>12</v>
      </c>
      <c r="M2974" t="b">
        <v>0</v>
      </c>
      <c r="N2974" t="s">
        <v>8269</v>
      </c>
      <c r="O2974" s="9">
        <f t="shared" si="192"/>
        <v>4</v>
      </c>
      <c r="P2974">
        <f t="shared" si="193"/>
        <v>26.33</v>
      </c>
      <c r="Q2974" s="11" t="s">
        <v>8315</v>
      </c>
      <c r="R2974" t="s">
        <v>8316</v>
      </c>
      <c r="S2974" s="16">
        <f t="shared" si="194"/>
        <v>42278.664965277778</v>
      </c>
      <c r="T2974" s="16">
        <f t="shared" si="195"/>
        <v>42308.664965277778</v>
      </c>
    </row>
    <row r="2975" spans="1:20" ht="42" x14ac:dyDescent="0.3">
      <c r="A2975">
        <v>3662</v>
      </c>
      <c r="B2975" s="3" t="s">
        <v>3659</v>
      </c>
      <c r="C2975" s="3" t="s">
        <v>7772</v>
      </c>
      <c r="D2975" s="6">
        <v>8000</v>
      </c>
      <c r="E2975" s="8">
        <v>8114</v>
      </c>
      <c r="F2975" t="s">
        <v>8218</v>
      </c>
      <c r="G2975" t="s">
        <v>8228</v>
      </c>
      <c r="H2975" t="s">
        <v>8250</v>
      </c>
      <c r="I2975">
        <v>1427775414</v>
      </c>
      <c r="J2975">
        <v>1425187014</v>
      </c>
      <c r="K2975" t="b">
        <v>0</v>
      </c>
      <c r="L2975">
        <v>40</v>
      </c>
      <c r="M2975" t="b">
        <v>1</v>
      </c>
      <c r="N2975" t="s">
        <v>8269</v>
      </c>
      <c r="O2975" s="9">
        <f t="shared" si="192"/>
        <v>101</v>
      </c>
      <c r="P2975">
        <f t="shared" si="193"/>
        <v>202.85</v>
      </c>
      <c r="Q2975" s="11" t="s">
        <v>8315</v>
      </c>
      <c r="R2975" t="s">
        <v>8316</v>
      </c>
      <c r="S2975" s="16">
        <f t="shared" si="194"/>
        <v>42064.220069444447</v>
      </c>
      <c r="T2975" s="16">
        <f t="shared" si="195"/>
        <v>42094.178402777776</v>
      </c>
    </row>
    <row r="2976" spans="1:20" ht="42" x14ac:dyDescent="0.3">
      <c r="A2976">
        <v>3326</v>
      </c>
      <c r="B2976" s="3" t="s">
        <v>3326</v>
      </c>
      <c r="C2976" s="3" t="s">
        <v>7436</v>
      </c>
      <c r="D2976" s="6">
        <v>8000</v>
      </c>
      <c r="E2976" s="8">
        <v>8110</v>
      </c>
      <c r="F2976" t="s">
        <v>8218</v>
      </c>
      <c r="G2976" t="s">
        <v>8223</v>
      </c>
      <c r="H2976" t="s">
        <v>8245</v>
      </c>
      <c r="I2976">
        <v>1425830905</v>
      </c>
      <c r="J2976">
        <v>1423242505</v>
      </c>
      <c r="K2976" t="b">
        <v>0</v>
      </c>
      <c r="L2976">
        <v>57</v>
      </c>
      <c r="M2976" t="b">
        <v>1</v>
      </c>
      <c r="N2976" t="s">
        <v>8269</v>
      </c>
      <c r="O2976" s="9">
        <f t="shared" si="192"/>
        <v>101</v>
      </c>
      <c r="P2976">
        <f t="shared" si="193"/>
        <v>142.28</v>
      </c>
      <c r="Q2976" s="11" t="s">
        <v>8315</v>
      </c>
      <c r="R2976" t="s">
        <v>8316</v>
      </c>
      <c r="S2976" s="16">
        <f t="shared" si="194"/>
        <v>42041.714178240742</v>
      </c>
      <c r="T2976" s="16">
        <f t="shared" si="195"/>
        <v>42071.67251157407</v>
      </c>
    </row>
    <row r="2977" spans="1:20" ht="28" x14ac:dyDescent="0.3">
      <c r="A2977">
        <v>3862</v>
      </c>
      <c r="B2977" s="3" t="s">
        <v>3859</v>
      </c>
      <c r="C2977" s="3" t="s">
        <v>7971</v>
      </c>
      <c r="D2977" s="6">
        <v>7500</v>
      </c>
      <c r="E2977" s="8">
        <v>1</v>
      </c>
      <c r="F2977" t="s">
        <v>8220</v>
      </c>
      <c r="G2977" t="s">
        <v>8223</v>
      </c>
      <c r="H2977" t="s">
        <v>8245</v>
      </c>
      <c r="I2977">
        <v>1473699540</v>
      </c>
      <c r="J2977">
        <v>1472451356</v>
      </c>
      <c r="K2977" t="b">
        <v>0</v>
      </c>
      <c r="L2977">
        <v>1</v>
      </c>
      <c r="M2977" t="b">
        <v>0</v>
      </c>
      <c r="N2977" t="s">
        <v>8269</v>
      </c>
      <c r="O2977" s="9">
        <f t="shared" si="192"/>
        <v>0</v>
      </c>
      <c r="P2977">
        <f t="shared" si="193"/>
        <v>1</v>
      </c>
      <c r="Q2977" s="11" t="s">
        <v>8315</v>
      </c>
      <c r="R2977" t="s">
        <v>8316</v>
      </c>
      <c r="S2977" s="16">
        <f t="shared" si="194"/>
        <v>42611.261064814811</v>
      </c>
      <c r="T2977" s="16">
        <f t="shared" si="195"/>
        <v>42625.707638888889</v>
      </c>
    </row>
    <row r="2978" spans="1:20" ht="42" x14ac:dyDescent="0.3">
      <c r="A2978">
        <v>3966</v>
      </c>
      <c r="B2978" s="3" t="s">
        <v>3963</v>
      </c>
      <c r="C2978" s="3" t="s">
        <v>8073</v>
      </c>
      <c r="D2978" s="6">
        <v>7500</v>
      </c>
      <c r="E2978" s="8">
        <v>45</v>
      </c>
      <c r="F2978" t="s">
        <v>8220</v>
      </c>
      <c r="G2978" t="s">
        <v>8223</v>
      </c>
      <c r="H2978" t="s">
        <v>8245</v>
      </c>
      <c r="I2978">
        <v>1406170740</v>
      </c>
      <c r="J2978">
        <v>1402506278</v>
      </c>
      <c r="K2978" t="b">
        <v>0</v>
      </c>
      <c r="L2978">
        <v>2</v>
      </c>
      <c r="M2978" t="b">
        <v>0</v>
      </c>
      <c r="N2978" t="s">
        <v>8269</v>
      </c>
      <c r="O2978" s="9">
        <f t="shared" si="192"/>
        <v>1</v>
      </c>
      <c r="P2978">
        <f t="shared" si="193"/>
        <v>22.5</v>
      </c>
      <c r="Q2978" s="11" t="s">
        <v>8315</v>
      </c>
      <c r="R2978" t="s">
        <v>8316</v>
      </c>
      <c r="S2978" s="16">
        <f t="shared" si="194"/>
        <v>41801.711550925924</v>
      </c>
      <c r="T2978" s="16">
        <f t="shared" si="195"/>
        <v>41844.124305555553</v>
      </c>
    </row>
    <row r="2979" spans="1:20" ht="42" x14ac:dyDescent="0.3">
      <c r="A2979">
        <v>4010</v>
      </c>
      <c r="B2979" s="3" t="s">
        <v>4006</v>
      </c>
      <c r="C2979" s="3" t="s">
        <v>8115</v>
      </c>
      <c r="D2979" s="6">
        <v>7200</v>
      </c>
      <c r="E2979" s="8">
        <v>1742</v>
      </c>
      <c r="F2979" t="s">
        <v>8220</v>
      </c>
      <c r="G2979" t="s">
        <v>8223</v>
      </c>
      <c r="H2979" t="s">
        <v>8245</v>
      </c>
      <c r="I2979">
        <v>1414348166</v>
      </c>
      <c r="J2979">
        <v>1412879366</v>
      </c>
      <c r="K2979" t="b">
        <v>0</v>
      </c>
      <c r="L2979">
        <v>38</v>
      </c>
      <c r="M2979" t="b">
        <v>0</v>
      </c>
      <c r="N2979" t="s">
        <v>8269</v>
      </c>
      <c r="O2979" s="9">
        <f t="shared" si="192"/>
        <v>24</v>
      </c>
      <c r="P2979">
        <f t="shared" si="193"/>
        <v>45.84</v>
      </c>
      <c r="Q2979" s="11" t="s">
        <v>8315</v>
      </c>
      <c r="R2979" t="s">
        <v>8316</v>
      </c>
      <c r="S2979" s="16">
        <f t="shared" si="194"/>
        <v>41921.770439814813</v>
      </c>
      <c r="T2979" s="16">
        <f t="shared" si="195"/>
        <v>41938.770439814813</v>
      </c>
    </row>
    <row r="2980" spans="1:20" ht="42" x14ac:dyDescent="0.3">
      <c r="A2980">
        <v>3377</v>
      </c>
      <c r="B2980" s="3" t="s">
        <v>3376</v>
      </c>
      <c r="C2980" s="3" t="s">
        <v>7487</v>
      </c>
      <c r="D2980" s="6">
        <v>8000</v>
      </c>
      <c r="E2980" s="8">
        <v>8084</v>
      </c>
      <c r="F2980" t="s">
        <v>8218</v>
      </c>
      <c r="G2980" t="s">
        <v>8224</v>
      </c>
      <c r="H2980" t="s">
        <v>8246</v>
      </c>
      <c r="I2980">
        <v>1426870560</v>
      </c>
      <c r="J2980">
        <v>1424280899</v>
      </c>
      <c r="K2980" t="b">
        <v>0</v>
      </c>
      <c r="L2980">
        <v>77</v>
      </c>
      <c r="M2980" t="b">
        <v>1</v>
      </c>
      <c r="N2980" t="s">
        <v>8269</v>
      </c>
      <c r="O2980" s="9">
        <f t="shared" si="192"/>
        <v>101</v>
      </c>
      <c r="P2980">
        <f t="shared" si="193"/>
        <v>104.99</v>
      </c>
      <c r="Q2980" s="11" t="s">
        <v>8315</v>
      </c>
      <c r="R2980" t="s">
        <v>8316</v>
      </c>
      <c r="S2980" s="16">
        <f t="shared" si="194"/>
        <v>42053.732627314821</v>
      </c>
      <c r="T2980" s="16">
        <f t="shared" si="195"/>
        <v>42083.705555555556</v>
      </c>
    </row>
    <row r="2981" spans="1:20" ht="42" x14ac:dyDescent="0.3">
      <c r="A2981">
        <v>2975</v>
      </c>
      <c r="B2981" s="3" t="s">
        <v>2975</v>
      </c>
      <c r="C2981" s="3" t="s">
        <v>7085</v>
      </c>
      <c r="D2981" s="6">
        <v>8000</v>
      </c>
      <c r="E2981" s="8">
        <v>8010</v>
      </c>
      <c r="F2981" t="s">
        <v>8218</v>
      </c>
      <c r="G2981" t="s">
        <v>8223</v>
      </c>
      <c r="H2981" t="s">
        <v>8245</v>
      </c>
      <c r="I2981">
        <v>1417057200</v>
      </c>
      <c r="J2981">
        <v>1414599886</v>
      </c>
      <c r="K2981" t="b">
        <v>0</v>
      </c>
      <c r="L2981">
        <v>113</v>
      </c>
      <c r="M2981" t="b">
        <v>1</v>
      </c>
      <c r="N2981" t="s">
        <v>8269</v>
      </c>
      <c r="O2981" s="9">
        <f t="shared" si="192"/>
        <v>100</v>
      </c>
      <c r="P2981">
        <f t="shared" si="193"/>
        <v>70.88</v>
      </c>
      <c r="Q2981" s="11" t="s">
        <v>8315</v>
      </c>
      <c r="R2981" t="s">
        <v>8316</v>
      </c>
      <c r="S2981" s="16">
        <f t="shared" si="194"/>
        <v>41941.683865740742</v>
      </c>
      <c r="T2981" s="16">
        <f t="shared" si="195"/>
        <v>41970.125</v>
      </c>
    </row>
    <row r="2982" spans="1:20" ht="42" x14ac:dyDescent="0.3">
      <c r="A2982">
        <v>3376</v>
      </c>
      <c r="B2982" s="3" t="s">
        <v>3375</v>
      </c>
      <c r="C2982" s="3" t="s">
        <v>7486</v>
      </c>
      <c r="D2982" s="6">
        <v>8000</v>
      </c>
      <c r="E2982" s="8">
        <v>8001</v>
      </c>
      <c r="F2982" t="s">
        <v>8218</v>
      </c>
      <c r="G2982" t="s">
        <v>8223</v>
      </c>
      <c r="H2982" t="s">
        <v>8245</v>
      </c>
      <c r="I2982">
        <v>1429976994</v>
      </c>
      <c r="J2982">
        <v>1424796594</v>
      </c>
      <c r="K2982" t="b">
        <v>0</v>
      </c>
      <c r="L2982">
        <v>19</v>
      </c>
      <c r="M2982" t="b">
        <v>1</v>
      </c>
      <c r="N2982" t="s">
        <v>8269</v>
      </c>
      <c r="O2982" s="9">
        <f t="shared" si="192"/>
        <v>100</v>
      </c>
      <c r="P2982">
        <f t="shared" si="193"/>
        <v>421.11</v>
      </c>
      <c r="Q2982" s="11" t="s">
        <v>8315</v>
      </c>
      <c r="R2982" t="s">
        <v>8316</v>
      </c>
      <c r="S2982" s="16">
        <f t="shared" si="194"/>
        <v>42059.701319444444</v>
      </c>
      <c r="T2982" s="16">
        <f t="shared" si="195"/>
        <v>42119.659652777773</v>
      </c>
    </row>
    <row r="2983" spans="1:20" ht="42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92"/>
        <v>129</v>
      </c>
      <c r="P2983">
        <f t="shared" si="193"/>
        <v>53.16</v>
      </c>
      <c r="Q2983" s="11" t="s">
        <v>8315</v>
      </c>
      <c r="R2983" t="s">
        <v>8355</v>
      </c>
      <c r="S2983" s="16">
        <f t="shared" si="194"/>
        <v>42225.559675925921</v>
      </c>
      <c r="T2983" s="16">
        <f t="shared" si="195"/>
        <v>42270.559675925921</v>
      </c>
    </row>
    <row r="2984" spans="1:20" ht="2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92"/>
        <v>102</v>
      </c>
      <c r="P2984">
        <f t="shared" si="193"/>
        <v>86.49</v>
      </c>
      <c r="Q2984" s="11" t="s">
        <v>8315</v>
      </c>
      <c r="R2984" t="s">
        <v>8355</v>
      </c>
      <c r="S2984" s="16">
        <f t="shared" si="194"/>
        <v>42381.686840277776</v>
      </c>
      <c r="T2984" s="16">
        <f t="shared" si="195"/>
        <v>42411.686840277776</v>
      </c>
    </row>
    <row r="2985" spans="1:20" ht="4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92"/>
        <v>147</v>
      </c>
      <c r="P2985">
        <f t="shared" si="193"/>
        <v>155.24</v>
      </c>
      <c r="Q2985" s="11" t="s">
        <v>8315</v>
      </c>
      <c r="R2985" t="s">
        <v>8355</v>
      </c>
      <c r="S2985" s="16">
        <f t="shared" si="194"/>
        <v>41894.632361111115</v>
      </c>
      <c r="T2985" s="16">
        <f t="shared" si="195"/>
        <v>41954.674027777779</v>
      </c>
    </row>
    <row r="2986" spans="1:20" ht="42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92"/>
        <v>100</v>
      </c>
      <c r="P2986">
        <f t="shared" si="193"/>
        <v>115.08</v>
      </c>
      <c r="Q2986" s="11" t="s">
        <v>8315</v>
      </c>
      <c r="R2986" t="s">
        <v>8355</v>
      </c>
      <c r="S2986" s="16">
        <f t="shared" si="194"/>
        <v>42576.278715277775</v>
      </c>
      <c r="T2986" s="16">
        <f t="shared" si="195"/>
        <v>42606.278715277775</v>
      </c>
    </row>
    <row r="2987" spans="1:20" ht="42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92"/>
        <v>122</v>
      </c>
      <c r="P2987">
        <f t="shared" si="193"/>
        <v>109.59</v>
      </c>
      <c r="Q2987" s="11" t="s">
        <v>8315</v>
      </c>
      <c r="R2987" t="s">
        <v>8355</v>
      </c>
      <c r="S2987" s="16">
        <f t="shared" si="194"/>
        <v>42654.973703703698</v>
      </c>
      <c r="T2987" s="16">
        <f t="shared" si="195"/>
        <v>42674.166666666672</v>
      </c>
    </row>
    <row r="2988" spans="1:20" ht="4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92"/>
        <v>106</v>
      </c>
      <c r="P2988">
        <f t="shared" si="193"/>
        <v>45.21</v>
      </c>
      <c r="Q2988" s="11" t="s">
        <v>8315</v>
      </c>
      <c r="R2988" t="s">
        <v>8355</v>
      </c>
      <c r="S2988" s="16">
        <f t="shared" si="194"/>
        <v>42431.500069444446</v>
      </c>
      <c r="T2988" s="16">
        <f t="shared" si="195"/>
        <v>42491.458402777775</v>
      </c>
    </row>
    <row r="2989" spans="1:20" ht="42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92"/>
        <v>110</v>
      </c>
      <c r="P2989">
        <f t="shared" si="193"/>
        <v>104.15</v>
      </c>
      <c r="Q2989" s="11" t="s">
        <v>8315</v>
      </c>
      <c r="R2989" t="s">
        <v>8355</v>
      </c>
      <c r="S2989" s="16">
        <f t="shared" si="194"/>
        <v>42627.307303240741</v>
      </c>
      <c r="T2989" s="16">
        <f t="shared" si="195"/>
        <v>42656</v>
      </c>
    </row>
    <row r="2990" spans="1:20" ht="4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92"/>
        <v>100</v>
      </c>
      <c r="P2990">
        <f t="shared" si="193"/>
        <v>35.71</v>
      </c>
      <c r="Q2990" s="11" t="s">
        <v>8315</v>
      </c>
      <c r="R2990" t="s">
        <v>8355</v>
      </c>
      <c r="S2990" s="16">
        <f t="shared" si="194"/>
        <v>42511.362048611118</v>
      </c>
      <c r="T2990" s="16">
        <f t="shared" si="195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92"/>
        <v>177</v>
      </c>
      <c r="P2991">
        <f t="shared" si="193"/>
        <v>97</v>
      </c>
      <c r="Q2991" s="11" t="s">
        <v>8315</v>
      </c>
      <c r="R2991" t="s">
        <v>8355</v>
      </c>
      <c r="S2991" s="16">
        <f t="shared" si="194"/>
        <v>42337.02039351852</v>
      </c>
      <c r="T2991" s="16">
        <f t="shared" si="195"/>
        <v>42359.207638888889</v>
      </c>
    </row>
    <row r="2992" spans="1:20" ht="4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92"/>
        <v>100</v>
      </c>
      <c r="P2992">
        <f t="shared" si="193"/>
        <v>370.37</v>
      </c>
      <c r="Q2992" s="11" t="s">
        <v>8315</v>
      </c>
      <c r="R2992" t="s">
        <v>8355</v>
      </c>
      <c r="S2992" s="16">
        <f t="shared" si="194"/>
        <v>42341.57430555555</v>
      </c>
      <c r="T2992" s="16">
        <f t="shared" si="195"/>
        <v>42376.57430555555</v>
      </c>
    </row>
    <row r="2993" spans="1:20" ht="4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92"/>
        <v>103</v>
      </c>
      <c r="P2993">
        <f t="shared" si="193"/>
        <v>94.41</v>
      </c>
      <c r="Q2993" s="11" t="s">
        <v>8315</v>
      </c>
      <c r="R2993" t="s">
        <v>8355</v>
      </c>
      <c r="S2993" s="16">
        <f t="shared" si="194"/>
        <v>42740.837152777778</v>
      </c>
      <c r="T2993" s="16">
        <f t="shared" si="195"/>
        <v>42762.837152777778</v>
      </c>
    </row>
    <row r="2994" spans="1:20" ht="4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92"/>
        <v>105</v>
      </c>
      <c r="P2994">
        <f t="shared" si="193"/>
        <v>48.98</v>
      </c>
      <c r="Q2994" s="11" t="s">
        <v>8315</v>
      </c>
      <c r="R2994" t="s">
        <v>8355</v>
      </c>
      <c r="S2994" s="16">
        <f t="shared" si="194"/>
        <v>42622.767476851848</v>
      </c>
      <c r="T2994" s="16">
        <f t="shared" si="195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92"/>
        <v>100</v>
      </c>
      <c r="P2995">
        <f t="shared" si="193"/>
        <v>45.59</v>
      </c>
      <c r="Q2995" s="11" t="s">
        <v>8315</v>
      </c>
      <c r="R2995" t="s">
        <v>8355</v>
      </c>
      <c r="S2995" s="16">
        <f t="shared" si="194"/>
        <v>42390.838738425926</v>
      </c>
      <c r="T2995" s="16">
        <f t="shared" si="195"/>
        <v>42420.838738425926</v>
      </c>
    </row>
    <row r="2996" spans="1:20" ht="4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92"/>
        <v>458</v>
      </c>
      <c r="P2996">
        <f t="shared" si="193"/>
        <v>23.28</v>
      </c>
      <c r="Q2996" s="11" t="s">
        <v>8315</v>
      </c>
      <c r="R2996" t="s">
        <v>8355</v>
      </c>
      <c r="S2996" s="16">
        <f t="shared" si="194"/>
        <v>41885.478842592594</v>
      </c>
      <c r="T2996" s="16">
        <f t="shared" si="195"/>
        <v>41915.478842592594</v>
      </c>
    </row>
    <row r="2997" spans="1:20" ht="4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92"/>
        <v>105</v>
      </c>
      <c r="P2997">
        <f t="shared" si="193"/>
        <v>63.23</v>
      </c>
      <c r="Q2997" s="11" t="s">
        <v>8315</v>
      </c>
      <c r="R2997" t="s">
        <v>8355</v>
      </c>
      <c r="S2997" s="16">
        <f t="shared" si="194"/>
        <v>42724.665173611109</v>
      </c>
      <c r="T2997" s="16">
        <f t="shared" si="195"/>
        <v>42754.665173611109</v>
      </c>
    </row>
    <row r="2998" spans="1:20" ht="2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92"/>
        <v>172</v>
      </c>
      <c r="P2998">
        <f t="shared" si="193"/>
        <v>153.52000000000001</v>
      </c>
      <c r="Q2998" s="11" t="s">
        <v>8315</v>
      </c>
      <c r="R2998" t="s">
        <v>8355</v>
      </c>
      <c r="S2998" s="16">
        <f t="shared" si="194"/>
        <v>42090.912500000006</v>
      </c>
      <c r="T2998" s="16">
        <f t="shared" si="195"/>
        <v>42150.912500000006</v>
      </c>
    </row>
    <row r="2999" spans="1:20" ht="4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92"/>
        <v>104</v>
      </c>
      <c r="P2999">
        <f t="shared" si="193"/>
        <v>90.2</v>
      </c>
      <c r="Q2999" s="11" t="s">
        <v>8315</v>
      </c>
      <c r="R2999" t="s">
        <v>8355</v>
      </c>
      <c r="S2999" s="16">
        <f t="shared" si="194"/>
        <v>42775.733715277776</v>
      </c>
      <c r="T2999" s="16">
        <f t="shared" si="195"/>
        <v>42793.207638888889</v>
      </c>
    </row>
    <row r="3000" spans="1:20" ht="4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92"/>
        <v>103</v>
      </c>
      <c r="P3000">
        <f t="shared" si="193"/>
        <v>118.97</v>
      </c>
      <c r="Q3000" s="11" t="s">
        <v>8315</v>
      </c>
      <c r="R3000" t="s">
        <v>8355</v>
      </c>
      <c r="S3000" s="16">
        <f t="shared" si="194"/>
        <v>41778.193622685183</v>
      </c>
      <c r="T3000" s="16">
        <f t="shared" si="195"/>
        <v>41806.184027777781</v>
      </c>
    </row>
    <row r="3001" spans="1:20" ht="4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92"/>
        <v>119</v>
      </c>
      <c r="P3001">
        <f t="shared" si="193"/>
        <v>80.25</v>
      </c>
      <c r="Q3001" s="11" t="s">
        <v>8315</v>
      </c>
      <c r="R3001" t="s">
        <v>8355</v>
      </c>
      <c r="S3001" s="16">
        <f t="shared" si="194"/>
        <v>42780.740277777775</v>
      </c>
      <c r="T3001" s="16">
        <f t="shared" si="195"/>
        <v>42795.083333333328</v>
      </c>
    </row>
    <row r="3002" spans="1:20" ht="4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92"/>
        <v>100</v>
      </c>
      <c r="P3002">
        <f t="shared" si="193"/>
        <v>62.5</v>
      </c>
      <c r="Q3002" s="11" t="s">
        <v>8315</v>
      </c>
      <c r="R3002" t="s">
        <v>8355</v>
      </c>
      <c r="S3002" s="16">
        <f t="shared" si="194"/>
        <v>42752.827199074076</v>
      </c>
      <c r="T3002" s="16">
        <f t="shared" si="195"/>
        <v>42766.75</v>
      </c>
    </row>
    <row r="3003" spans="1:20" ht="4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92"/>
        <v>319</v>
      </c>
      <c r="P3003">
        <f t="shared" si="193"/>
        <v>131.38</v>
      </c>
      <c r="Q3003" s="11" t="s">
        <v>8315</v>
      </c>
      <c r="R3003" t="s">
        <v>8355</v>
      </c>
      <c r="S3003" s="16">
        <f t="shared" si="194"/>
        <v>42534.895625000005</v>
      </c>
      <c r="T3003" s="16">
        <f t="shared" si="195"/>
        <v>42564.895625000005</v>
      </c>
    </row>
    <row r="3004" spans="1:20" ht="2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92"/>
        <v>109</v>
      </c>
      <c r="P3004">
        <f t="shared" si="193"/>
        <v>73.03</v>
      </c>
      <c r="Q3004" s="11" t="s">
        <v>8315</v>
      </c>
      <c r="R3004" t="s">
        <v>8355</v>
      </c>
      <c r="S3004" s="16">
        <f t="shared" si="194"/>
        <v>41239.83625</v>
      </c>
      <c r="T3004" s="16">
        <f t="shared" si="195"/>
        <v>41269.83625</v>
      </c>
    </row>
    <row r="3005" spans="1:20" ht="4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92"/>
        <v>101</v>
      </c>
      <c r="P3005">
        <f t="shared" si="193"/>
        <v>178.53</v>
      </c>
      <c r="Q3005" s="11" t="s">
        <v>8315</v>
      </c>
      <c r="R3005" t="s">
        <v>8355</v>
      </c>
      <c r="S3005" s="16">
        <f t="shared" si="194"/>
        <v>42398.849259259259</v>
      </c>
      <c r="T3005" s="16">
        <f t="shared" si="195"/>
        <v>42430.249305555553</v>
      </c>
    </row>
    <row r="3006" spans="1:20" ht="42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92"/>
        <v>113</v>
      </c>
      <c r="P3006">
        <f t="shared" si="193"/>
        <v>162.91</v>
      </c>
      <c r="Q3006" s="11" t="s">
        <v>8315</v>
      </c>
      <c r="R3006" t="s">
        <v>8355</v>
      </c>
      <c r="S3006" s="16">
        <f t="shared" si="194"/>
        <v>41928.881064814814</v>
      </c>
      <c r="T3006" s="16">
        <f t="shared" si="195"/>
        <v>41958.922731481478</v>
      </c>
    </row>
    <row r="3007" spans="1:20" ht="4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92"/>
        <v>120</v>
      </c>
      <c r="P3007">
        <f t="shared" si="193"/>
        <v>108.24</v>
      </c>
      <c r="Q3007" s="11" t="s">
        <v>8315</v>
      </c>
      <c r="R3007" t="s">
        <v>8355</v>
      </c>
      <c r="S3007" s="16">
        <f t="shared" si="194"/>
        <v>41888.674826388888</v>
      </c>
      <c r="T3007" s="16">
        <f t="shared" si="195"/>
        <v>41918.674826388888</v>
      </c>
    </row>
    <row r="3008" spans="1:20" ht="2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92"/>
        <v>108</v>
      </c>
      <c r="P3008">
        <f t="shared" si="193"/>
        <v>88.87</v>
      </c>
      <c r="Q3008" s="11" t="s">
        <v>8315</v>
      </c>
      <c r="R3008" t="s">
        <v>8355</v>
      </c>
      <c r="S3008" s="16">
        <f t="shared" si="194"/>
        <v>41957.756840277783</v>
      </c>
      <c r="T3008" s="16">
        <f t="shared" si="195"/>
        <v>41987.756840277783</v>
      </c>
    </row>
    <row r="3009" spans="1:20" ht="2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92"/>
        <v>180</v>
      </c>
      <c r="P3009">
        <f t="shared" si="193"/>
        <v>54</v>
      </c>
      <c r="Q3009" s="11" t="s">
        <v>8315</v>
      </c>
      <c r="R3009" t="s">
        <v>8355</v>
      </c>
      <c r="S3009" s="16">
        <f t="shared" si="194"/>
        <v>42098.216238425928</v>
      </c>
      <c r="T3009" s="16">
        <f t="shared" si="195"/>
        <v>42119.216238425928</v>
      </c>
    </row>
    <row r="3010" spans="1:20" ht="4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92"/>
        <v>101</v>
      </c>
      <c r="P3010">
        <f t="shared" si="193"/>
        <v>116.73</v>
      </c>
      <c r="Q3010" s="11" t="s">
        <v>8315</v>
      </c>
      <c r="R3010" t="s">
        <v>8355</v>
      </c>
      <c r="S3010" s="16">
        <f t="shared" si="194"/>
        <v>42360.212025462963</v>
      </c>
      <c r="T3010" s="16">
        <f t="shared" si="195"/>
        <v>42390.212025462963</v>
      </c>
    </row>
    <row r="3011" spans="1:20" ht="4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192"/>
        <v>120</v>
      </c>
      <c r="P3011">
        <f t="shared" si="193"/>
        <v>233.9</v>
      </c>
      <c r="Q3011" s="11" t="s">
        <v>8315</v>
      </c>
      <c r="R3011" t="s">
        <v>8355</v>
      </c>
      <c r="S3011" s="16">
        <f t="shared" si="194"/>
        <v>41939.569907407407</v>
      </c>
      <c r="T3011" s="16">
        <f t="shared" si="195"/>
        <v>41969.611574074079</v>
      </c>
    </row>
    <row r="3012" spans="1:20" ht="4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92"/>
        <v>158</v>
      </c>
      <c r="P3012">
        <f t="shared" si="193"/>
        <v>158</v>
      </c>
      <c r="Q3012" s="11" t="s">
        <v>8315</v>
      </c>
      <c r="R3012" t="s">
        <v>8355</v>
      </c>
      <c r="S3012" s="16">
        <f t="shared" si="194"/>
        <v>41996.832395833335</v>
      </c>
      <c r="T3012" s="16">
        <f t="shared" si="195"/>
        <v>42056.832395833335</v>
      </c>
    </row>
    <row r="3013" spans="1:20" ht="4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92"/>
        <v>124</v>
      </c>
      <c r="P3013">
        <f t="shared" si="193"/>
        <v>14.84</v>
      </c>
      <c r="Q3013" s="11" t="s">
        <v>8315</v>
      </c>
      <c r="R3013" t="s">
        <v>8355</v>
      </c>
      <c r="S3013" s="16">
        <f t="shared" si="194"/>
        <v>42334.468935185185</v>
      </c>
      <c r="T3013" s="16">
        <f t="shared" si="195"/>
        <v>42361.957638888889</v>
      </c>
    </row>
    <row r="3014" spans="1:20" ht="4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92"/>
        <v>117</v>
      </c>
      <c r="P3014">
        <f t="shared" si="193"/>
        <v>85.18</v>
      </c>
      <c r="Q3014" s="11" t="s">
        <v>8315</v>
      </c>
      <c r="R3014" t="s">
        <v>8355</v>
      </c>
      <c r="S3014" s="16">
        <f t="shared" si="194"/>
        <v>42024.702893518523</v>
      </c>
      <c r="T3014" s="16">
        <f t="shared" si="195"/>
        <v>42045.702893518523</v>
      </c>
    </row>
    <row r="3015" spans="1:20" ht="4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92"/>
        <v>157</v>
      </c>
      <c r="P3015">
        <f t="shared" si="193"/>
        <v>146.69</v>
      </c>
      <c r="Q3015" s="11" t="s">
        <v>8315</v>
      </c>
      <c r="R3015" t="s">
        <v>8355</v>
      </c>
      <c r="S3015" s="16">
        <f t="shared" si="194"/>
        <v>42146.836215277777</v>
      </c>
      <c r="T3015" s="16">
        <f t="shared" si="195"/>
        <v>42176.836215277777</v>
      </c>
    </row>
    <row r="3016" spans="1:20" ht="4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92"/>
        <v>113</v>
      </c>
      <c r="P3016">
        <f t="shared" si="193"/>
        <v>50.76</v>
      </c>
      <c r="Q3016" s="11" t="s">
        <v>8315</v>
      </c>
      <c r="R3016" t="s">
        <v>8355</v>
      </c>
      <c r="S3016" s="16">
        <f t="shared" si="194"/>
        <v>41920.123611111114</v>
      </c>
      <c r="T3016" s="16">
        <f t="shared" si="195"/>
        <v>41948.208333333336</v>
      </c>
    </row>
    <row r="3017" spans="1:20" ht="4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92"/>
        <v>103</v>
      </c>
      <c r="P3017">
        <f t="shared" si="193"/>
        <v>87.7</v>
      </c>
      <c r="Q3017" s="11" t="s">
        <v>8315</v>
      </c>
      <c r="R3017" t="s">
        <v>8355</v>
      </c>
      <c r="S3017" s="16">
        <f t="shared" si="194"/>
        <v>41785.72729166667</v>
      </c>
      <c r="T3017" s="16">
        <f t="shared" si="195"/>
        <v>41801.166666666664</v>
      </c>
    </row>
    <row r="3018" spans="1:20" ht="42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92"/>
        <v>103</v>
      </c>
      <c r="P3018">
        <f t="shared" si="193"/>
        <v>242.28</v>
      </c>
      <c r="Q3018" s="11" t="s">
        <v>8315</v>
      </c>
      <c r="R3018" t="s">
        <v>8355</v>
      </c>
      <c r="S3018" s="16">
        <f t="shared" si="194"/>
        <v>41778.548055555555</v>
      </c>
      <c r="T3018" s="16">
        <f t="shared" si="195"/>
        <v>41838.548055555555</v>
      </c>
    </row>
    <row r="3019" spans="1:20" ht="4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92"/>
        <v>106</v>
      </c>
      <c r="P3019">
        <f t="shared" si="193"/>
        <v>146.44999999999999</v>
      </c>
      <c r="Q3019" s="11" t="s">
        <v>8315</v>
      </c>
      <c r="R3019" t="s">
        <v>8355</v>
      </c>
      <c r="S3019" s="16">
        <f t="shared" si="194"/>
        <v>41841.850034722222</v>
      </c>
      <c r="T3019" s="16">
        <f t="shared" si="195"/>
        <v>41871.850034722222</v>
      </c>
    </row>
    <row r="3020" spans="1:20" ht="4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92"/>
        <v>101</v>
      </c>
      <c r="P3020">
        <f t="shared" si="193"/>
        <v>103.17</v>
      </c>
      <c r="Q3020" s="11" t="s">
        <v>8315</v>
      </c>
      <c r="R3020" t="s">
        <v>8355</v>
      </c>
      <c r="S3020" s="16">
        <f t="shared" si="194"/>
        <v>42163.29833333334</v>
      </c>
      <c r="T3020" s="16">
        <f t="shared" si="195"/>
        <v>42205.916666666672</v>
      </c>
    </row>
    <row r="3021" spans="1:20" ht="4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92"/>
        <v>121</v>
      </c>
      <c r="P3021">
        <f t="shared" si="193"/>
        <v>80.459999999999994</v>
      </c>
      <c r="Q3021" s="11" t="s">
        <v>8315</v>
      </c>
      <c r="R3021" t="s">
        <v>8355</v>
      </c>
      <c r="S3021" s="16">
        <f t="shared" si="194"/>
        <v>41758.833564814813</v>
      </c>
      <c r="T3021" s="16">
        <f t="shared" si="195"/>
        <v>41786.125</v>
      </c>
    </row>
    <row r="3022" spans="1:20" ht="4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92"/>
        <v>101</v>
      </c>
      <c r="P3022">
        <f t="shared" si="193"/>
        <v>234.67</v>
      </c>
      <c r="Q3022" s="11" t="s">
        <v>8315</v>
      </c>
      <c r="R3022" t="s">
        <v>8355</v>
      </c>
      <c r="S3022" s="16">
        <f t="shared" si="194"/>
        <v>42170.846446759257</v>
      </c>
      <c r="T3022" s="16">
        <f t="shared" si="195"/>
        <v>42230.846446759257</v>
      </c>
    </row>
    <row r="3023" spans="1:20" ht="4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ref="O3023:O3086" si="196">ROUND(E3023/D3023*100,0)</f>
        <v>116</v>
      </c>
      <c r="P3023">
        <f t="shared" ref="P3023:P3086" si="197">IFERROR(ROUND(E3023/L3023,2),0)</f>
        <v>50.69</v>
      </c>
      <c r="Q3023" s="11" t="s">
        <v>8315</v>
      </c>
      <c r="R3023" t="s">
        <v>8355</v>
      </c>
      <c r="S3023" s="16">
        <f t="shared" ref="S3023:S3086" si="198">(((J3023/60)/60/24)+DATE(1970,1,1))</f>
        <v>42660.618854166663</v>
      </c>
      <c r="T3023" s="16">
        <f t="shared" ref="T3023:T3086" si="199">(((I3023/60)/60)/24)+DATE(1970,1,1)</f>
        <v>42696.249305555553</v>
      </c>
    </row>
    <row r="3024" spans="1:20" ht="4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96"/>
        <v>101</v>
      </c>
      <c r="P3024">
        <f t="shared" si="197"/>
        <v>162.71</v>
      </c>
      <c r="Q3024" s="11" t="s">
        <v>8315</v>
      </c>
      <c r="R3024" t="s">
        <v>8355</v>
      </c>
      <c r="S3024" s="16">
        <f t="shared" si="198"/>
        <v>42564.95380787037</v>
      </c>
      <c r="T3024" s="16">
        <f t="shared" si="199"/>
        <v>42609.95380787037</v>
      </c>
    </row>
    <row r="3025" spans="1:20" ht="42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96"/>
        <v>103</v>
      </c>
      <c r="P3025">
        <f t="shared" si="197"/>
        <v>120.17</v>
      </c>
      <c r="Q3025" s="11" t="s">
        <v>8315</v>
      </c>
      <c r="R3025" t="s">
        <v>8355</v>
      </c>
      <c r="S3025" s="16">
        <f t="shared" si="198"/>
        <v>42121.675763888896</v>
      </c>
      <c r="T3025" s="16">
        <f t="shared" si="199"/>
        <v>42166.675763888896</v>
      </c>
    </row>
    <row r="3026" spans="1:20" ht="4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96"/>
        <v>246</v>
      </c>
      <c r="P3026">
        <f t="shared" si="197"/>
        <v>67.7</v>
      </c>
      <c r="Q3026" s="11" t="s">
        <v>8315</v>
      </c>
      <c r="R3026" t="s">
        <v>8355</v>
      </c>
      <c r="S3026" s="16">
        <f t="shared" si="198"/>
        <v>41158.993923611109</v>
      </c>
      <c r="T3026" s="16">
        <f t="shared" si="199"/>
        <v>41188.993923611109</v>
      </c>
    </row>
    <row r="3027" spans="1:20" ht="4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96"/>
        <v>302</v>
      </c>
      <c r="P3027">
        <f t="shared" si="197"/>
        <v>52.1</v>
      </c>
      <c r="Q3027" s="11" t="s">
        <v>8315</v>
      </c>
      <c r="R3027" t="s">
        <v>8355</v>
      </c>
      <c r="S3027" s="16">
        <f t="shared" si="198"/>
        <v>41761.509409722225</v>
      </c>
      <c r="T3027" s="16">
        <f t="shared" si="199"/>
        <v>41789.666666666664</v>
      </c>
    </row>
    <row r="3028" spans="1:20" ht="42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96"/>
        <v>143</v>
      </c>
      <c r="P3028">
        <f t="shared" si="197"/>
        <v>51.6</v>
      </c>
      <c r="Q3028" s="11" t="s">
        <v>8315</v>
      </c>
      <c r="R3028" t="s">
        <v>8355</v>
      </c>
      <c r="S3028" s="16">
        <f t="shared" si="198"/>
        <v>42783.459398148145</v>
      </c>
      <c r="T3028" s="16">
        <f t="shared" si="199"/>
        <v>42797.459398148145</v>
      </c>
    </row>
    <row r="3029" spans="1:20" ht="4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96"/>
        <v>131</v>
      </c>
      <c r="P3029">
        <f t="shared" si="197"/>
        <v>164.3</v>
      </c>
      <c r="Q3029" s="11" t="s">
        <v>8315</v>
      </c>
      <c r="R3029" t="s">
        <v>8355</v>
      </c>
      <c r="S3029" s="16">
        <f t="shared" si="198"/>
        <v>42053.704293981486</v>
      </c>
      <c r="T3029" s="16">
        <f t="shared" si="199"/>
        <v>42083.662627314814</v>
      </c>
    </row>
    <row r="3030" spans="1:20" ht="2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96"/>
        <v>168</v>
      </c>
      <c r="P3030">
        <f t="shared" si="197"/>
        <v>84.86</v>
      </c>
      <c r="Q3030" s="11" t="s">
        <v>8315</v>
      </c>
      <c r="R3030" t="s">
        <v>8355</v>
      </c>
      <c r="S3030" s="16">
        <f t="shared" si="198"/>
        <v>42567.264178240745</v>
      </c>
      <c r="T3030" s="16">
        <f t="shared" si="199"/>
        <v>42597.264178240745</v>
      </c>
    </row>
    <row r="3031" spans="1:20" ht="4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96"/>
        <v>110</v>
      </c>
      <c r="P3031">
        <f t="shared" si="197"/>
        <v>94.55</v>
      </c>
      <c r="Q3031" s="11" t="s">
        <v>8315</v>
      </c>
      <c r="R3031" t="s">
        <v>8355</v>
      </c>
      <c r="S3031" s="16">
        <f t="shared" si="198"/>
        <v>41932.708877314813</v>
      </c>
      <c r="T3031" s="16">
        <f t="shared" si="199"/>
        <v>41961.190972222219</v>
      </c>
    </row>
    <row r="3032" spans="1:20" ht="4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96"/>
        <v>107</v>
      </c>
      <c r="P3032">
        <f t="shared" si="197"/>
        <v>45.54</v>
      </c>
      <c r="Q3032" s="11" t="s">
        <v>8315</v>
      </c>
      <c r="R3032" t="s">
        <v>8355</v>
      </c>
      <c r="S3032" s="16">
        <f t="shared" si="198"/>
        <v>42233.747349537036</v>
      </c>
      <c r="T3032" s="16">
        <f t="shared" si="199"/>
        <v>42263.747349537036</v>
      </c>
    </row>
    <row r="3033" spans="1:20" ht="70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96"/>
        <v>100</v>
      </c>
      <c r="P3033">
        <f t="shared" si="197"/>
        <v>51.72</v>
      </c>
      <c r="Q3033" s="11" t="s">
        <v>8315</v>
      </c>
      <c r="R3033" t="s">
        <v>8355</v>
      </c>
      <c r="S3033" s="16">
        <f t="shared" si="198"/>
        <v>42597.882488425923</v>
      </c>
      <c r="T3033" s="16">
        <f t="shared" si="199"/>
        <v>42657.882488425923</v>
      </c>
    </row>
    <row r="3034" spans="1:20" ht="4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96"/>
        <v>127</v>
      </c>
      <c r="P3034">
        <f t="shared" si="197"/>
        <v>50.88</v>
      </c>
      <c r="Q3034" s="11" t="s">
        <v>8315</v>
      </c>
      <c r="R3034" t="s">
        <v>8355</v>
      </c>
      <c r="S3034" s="16">
        <f t="shared" si="198"/>
        <v>42228.044664351852</v>
      </c>
      <c r="T3034" s="16">
        <f t="shared" si="199"/>
        <v>42258.044664351852</v>
      </c>
    </row>
    <row r="3035" spans="1:20" ht="4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96"/>
        <v>147</v>
      </c>
      <c r="P3035">
        <f t="shared" si="197"/>
        <v>191.13</v>
      </c>
      <c r="Q3035" s="11" t="s">
        <v>8315</v>
      </c>
      <c r="R3035" t="s">
        <v>8355</v>
      </c>
      <c r="S3035" s="16">
        <f t="shared" si="198"/>
        <v>42570.110243055555</v>
      </c>
      <c r="T3035" s="16">
        <f t="shared" si="199"/>
        <v>42600.110243055555</v>
      </c>
    </row>
    <row r="3036" spans="1:20" ht="56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96"/>
        <v>113</v>
      </c>
      <c r="P3036">
        <f t="shared" si="197"/>
        <v>89.31</v>
      </c>
      <c r="Q3036" s="11" t="s">
        <v>8315</v>
      </c>
      <c r="R3036" t="s">
        <v>8355</v>
      </c>
      <c r="S3036" s="16">
        <f t="shared" si="198"/>
        <v>42644.535358796296</v>
      </c>
      <c r="T3036" s="16">
        <f t="shared" si="199"/>
        <v>42675.165972222225</v>
      </c>
    </row>
    <row r="3037" spans="1:20" ht="2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96"/>
        <v>109</v>
      </c>
      <c r="P3037">
        <f t="shared" si="197"/>
        <v>88.59</v>
      </c>
      <c r="Q3037" s="11" t="s">
        <v>8315</v>
      </c>
      <c r="R3037" t="s">
        <v>8355</v>
      </c>
      <c r="S3037" s="16">
        <f t="shared" si="198"/>
        <v>41368.560289351852</v>
      </c>
      <c r="T3037" s="16">
        <f t="shared" si="199"/>
        <v>41398.560289351852</v>
      </c>
    </row>
    <row r="3038" spans="1:20" ht="4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96"/>
        <v>127</v>
      </c>
      <c r="P3038">
        <f t="shared" si="197"/>
        <v>96.3</v>
      </c>
      <c r="Q3038" s="11" t="s">
        <v>8315</v>
      </c>
      <c r="R3038" t="s">
        <v>8355</v>
      </c>
      <c r="S3038" s="16">
        <f t="shared" si="198"/>
        <v>41466.785231481481</v>
      </c>
      <c r="T3038" s="16">
        <f t="shared" si="199"/>
        <v>41502.499305555553</v>
      </c>
    </row>
    <row r="3039" spans="1:20" ht="5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96"/>
        <v>213</v>
      </c>
      <c r="P3039">
        <f t="shared" si="197"/>
        <v>33.31</v>
      </c>
      <c r="Q3039" s="11" t="s">
        <v>8315</v>
      </c>
      <c r="R3039" t="s">
        <v>8355</v>
      </c>
      <c r="S3039" s="16">
        <f t="shared" si="198"/>
        <v>40378.893206018518</v>
      </c>
      <c r="T3039" s="16">
        <f t="shared" si="199"/>
        <v>40453.207638888889</v>
      </c>
    </row>
    <row r="3040" spans="1:20" ht="4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96"/>
        <v>101</v>
      </c>
      <c r="P3040">
        <f t="shared" si="197"/>
        <v>37.22</v>
      </c>
      <c r="Q3040" s="11" t="s">
        <v>8315</v>
      </c>
      <c r="R3040" t="s">
        <v>8355</v>
      </c>
      <c r="S3040" s="16">
        <f t="shared" si="198"/>
        <v>42373.252280092594</v>
      </c>
      <c r="T3040" s="16">
        <f t="shared" si="199"/>
        <v>42433.252280092594</v>
      </c>
    </row>
    <row r="3041" spans="1:20" ht="4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96"/>
        <v>109</v>
      </c>
      <c r="P3041">
        <f t="shared" si="197"/>
        <v>92.13</v>
      </c>
      <c r="Q3041" s="11" t="s">
        <v>8315</v>
      </c>
      <c r="R3041" t="s">
        <v>8355</v>
      </c>
      <c r="S3041" s="16">
        <f t="shared" si="198"/>
        <v>41610.794421296298</v>
      </c>
      <c r="T3041" s="16">
        <f t="shared" si="199"/>
        <v>41637.332638888889</v>
      </c>
    </row>
    <row r="3042" spans="1:20" ht="4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96"/>
        <v>108</v>
      </c>
      <c r="P3042">
        <f t="shared" si="197"/>
        <v>76.790000000000006</v>
      </c>
      <c r="Q3042" s="11" t="s">
        <v>8315</v>
      </c>
      <c r="R3042" t="s">
        <v>8355</v>
      </c>
      <c r="S3042" s="16">
        <f t="shared" si="198"/>
        <v>42177.791909722218</v>
      </c>
      <c r="T3042" s="16">
        <f t="shared" si="199"/>
        <v>42181.958333333328</v>
      </c>
    </row>
    <row r="3043" spans="1:20" ht="2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96"/>
        <v>110</v>
      </c>
      <c r="P3043">
        <f t="shared" si="197"/>
        <v>96.53</v>
      </c>
      <c r="Q3043" s="11" t="s">
        <v>8315</v>
      </c>
      <c r="R3043" t="s">
        <v>8355</v>
      </c>
      <c r="S3043" s="16">
        <f t="shared" si="198"/>
        <v>42359.868611111116</v>
      </c>
      <c r="T3043" s="16">
        <f t="shared" si="199"/>
        <v>42389.868611111116</v>
      </c>
    </row>
    <row r="3044" spans="1:20" ht="42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96"/>
        <v>128</v>
      </c>
      <c r="P3044">
        <f t="shared" si="197"/>
        <v>51.89</v>
      </c>
      <c r="Q3044" s="11" t="s">
        <v>8315</v>
      </c>
      <c r="R3044" t="s">
        <v>8355</v>
      </c>
      <c r="S3044" s="16">
        <f t="shared" si="198"/>
        <v>42253.688043981485</v>
      </c>
      <c r="T3044" s="16">
        <f t="shared" si="199"/>
        <v>42283.688043981485</v>
      </c>
    </row>
    <row r="3045" spans="1:20" ht="4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96"/>
        <v>110</v>
      </c>
      <c r="P3045">
        <f t="shared" si="197"/>
        <v>128.91</v>
      </c>
      <c r="Q3045" s="11" t="s">
        <v>8315</v>
      </c>
      <c r="R3045" t="s">
        <v>8355</v>
      </c>
      <c r="S3045" s="16">
        <f t="shared" si="198"/>
        <v>42083.070590277777</v>
      </c>
      <c r="T3045" s="16">
        <f t="shared" si="199"/>
        <v>42110.118055555555</v>
      </c>
    </row>
    <row r="3046" spans="1:20" ht="4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96"/>
        <v>109</v>
      </c>
      <c r="P3046">
        <f t="shared" si="197"/>
        <v>84.11</v>
      </c>
      <c r="Q3046" s="11" t="s">
        <v>8315</v>
      </c>
      <c r="R3046" t="s">
        <v>8355</v>
      </c>
      <c r="S3046" s="16">
        <f t="shared" si="198"/>
        <v>42387.7268287037</v>
      </c>
      <c r="T3046" s="16">
        <f t="shared" si="199"/>
        <v>42402.7268287037</v>
      </c>
    </row>
    <row r="3047" spans="1:20" ht="4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96"/>
        <v>133</v>
      </c>
      <c r="P3047">
        <f t="shared" si="197"/>
        <v>82.94</v>
      </c>
      <c r="Q3047" s="11" t="s">
        <v>8315</v>
      </c>
      <c r="R3047" t="s">
        <v>8355</v>
      </c>
      <c r="S3047" s="16">
        <f t="shared" si="198"/>
        <v>41843.155729166669</v>
      </c>
      <c r="T3047" s="16">
        <f t="shared" si="199"/>
        <v>41873.155729166669</v>
      </c>
    </row>
    <row r="3048" spans="1:20" ht="42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96"/>
        <v>191</v>
      </c>
      <c r="P3048">
        <f t="shared" si="197"/>
        <v>259.95</v>
      </c>
      <c r="Q3048" s="11" t="s">
        <v>8315</v>
      </c>
      <c r="R3048" t="s">
        <v>8355</v>
      </c>
      <c r="S3048" s="16">
        <f t="shared" si="198"/>
        <v>41862.803078703706</v>
      </c>
      <c r="T3048" s="16">
        <f t="shared" si="199"/>
        <v>41892.202777777777</v>
      </c>
    </row>
    <row r="3049" spans="1:20" ht="4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96"/>
        <v>149</v>
      </c>
      <c r="P3049">
        <f t="shared" si="197"/>
        <v>37.25</v>
      </c>
      <c r="Q3049" s="11" t="s">
        <v>8315</v>
      </c>
      <c r="R3049" t="s">
        <v>8355</v>
      </c>
      <c r="S3049" s="16">
        <f t="shared" si="198"/>
        <v>42443.989050925928</v>
      </c>
      <c r="T3049" s="16">
        <f t="shared" si="199"/>
        <v>42487.552777777775</v>
      </c>
    </row>
    <row r="3050" spans="1:20" ht="4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96"/>
        <v>166</v>
      </c>
      <c r="P3050">
        <f t="shared" si="197"/>
        <v>177.02</v>
      </c>
      <c r="Q3050" s="11" t="s">
        <v>8315</v>
      </c>
      <c r="R3050" t="s">
        <v>8355</v>
      </c>
      <c r="S3050" s="16">
        <f t="shared" si="198"/>
        <v>41975.901180555549</v>
      </c>
      <c r="T3050" s="16">
        <f t="shared" si="199"/>
        <v>42004.890277777777</v>
      </c>
    </row>
    <row r="3051" spans="1:20" ht="42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96"/>
        <v>107</v>
      </c>
      <c r="P3051">
        <f t="shared" si="197"/>
        <v>74.069999999999993</v>
      </c>
      <c r="Q3051" s="11" t="s">
        <v>8315</v>
      </c>
      <c r="R3051" t="s">
        <v>8355</v>
      </c>
      <c r="S3051" s="16">
        <f t="shared" si="198"/>
        <v>42139.014525462961</v>
      </c>
      <c r="T3051" s="16">
        <f t="shared" si="199"/>
        <v>42169.014525462961</v>
      </c>
    </row>
    <row r="3052" spans="1:20" ht="2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96"/>
        <v>106</v>
      </c>
      <c r="P3052">
        <f t="shared" si="197"/>
        <v>70.67</v>
      </c>
      <c r="Q3052" s="11" t="s">
        <v>8315</v>
      </c>
      <c r="R3052" t="s">
        <v>8355</v>
      </c>
      <c r="S3052" s="16">
        <f t="shared" si="198"/>
        <v>42465.16851851852</v>
      </c>
      <c r="T3052" s="16">
        <f t="shared" si="199"/>
        <v>42495.16851851852</v>
      </c>
    </row>
    <row r="3053" spans="1:20" ht="42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96"/>
        <v>24</v>
      </c>
      <c r="P3053">
        <f t="shared" si="197"/>
        <v>23.63</v>
      </c>
      <c r="Q3053" s="11" t="s">
        <v>8315</v>
      </c>
      <c r="R3053" t="s">
        <v>8355</v>
      </c>
      <c r="S3053" s="16">
        <f t="shared" si="198"/>
        <v>42744.416030092587</v>
      </c>
      <c r="T3053" s="16">
        <f t="shared" si="199"/>
        <v>42774.416030092587</v>
      </c>
    </row>
    <row r="3054" spans="1:20" ht="28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96"/>
        <v>0</v>
      </c>
      <c r="P3054">
        <f t="shared" si="197"/>
        <v>37.5</v>
      </c>
      <c r="Q3054" s="11" t="s">
        <v>8315</v>
      </c>
      <c r="R3054" t="s">
        <v>8355</v>
      </c>
      <c r="S3054" s="16">
        <f t="shared" si="198"/>
        <v>42122.670069444444</v>
      </c>
      <c r="T3054" s="16">
        <f t="shared" si="199"/>
        <v>42152.665972222225</v>
      </c>
    </row>
    <row r="3055" spans="1:20" ht="42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96"/>
        <v>0</v>
      </c>
      <c r="P3055">
        <f t="shared" si="197"/>
        <v>13.33</v>
      </c>
      <c r="Q3055" s="11" t="s">
        <v>8315</v>
      </c>
      <c r="R3055" t="s">
        <v>8355</v>
      </c>
      <c r="S3055" s="16">
        <f t="shared" si="198"/>
        <v>41862.761724537035</v>
      </c>
      <c r="T3055" s="16">
        <f t="shared" si="199"/>
        <v>41914.165972222225</v>
      </c>
    </row>
    <row r="3056" spans="1:20" ht="4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96"/>
        <v>0</v>
      </c>
      <c r="P3056">
        <f t="shared" si="197"/>
        <v>0</v>
      </c>
      <c r="Q3056" s="11" t="s">
        <v>8315</v>
      </c>
      <c r="R3056" t="s">
        <v>8355</v>
      </c>
      <c r="S3056" s="16">
        <f t="shared" si="198"/>
        <v>42027.832800925928</v>
      </c>
      <c r="T3056" s="16">
        <f t="shared" si="199"/>
        <v>42065.044444444444</v>
      </c>
    </row>
    <row r="3057" spans="1:20" ht="4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96"/>
        <v>0</v>
      </c>
      <c r="P3057">
        <f t="shared" si="197"/>
        <v>1</v>
      </c>
      <c r="Q3057" s="11" t="s">
        <v>8315</v>
      </c>
      <c r="R3057" t="s">
        <v>8355</v>
      </c>
      <c r="S3057" s="16">
        <f t="shared" si="198"/>
        <v>41953.95821759259</v>
      </c>
      <c r="T3057" s="16">
        <f t="shared" si="199"/>
        <v>42013.95821759259</v>
      </c>
    </row>
    <row r="3058" spans="1:20" ht="4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96"/>
        <v>0</v>
      </c>
      <c r="P3058">
        <f t="shared" si="197"/>
        <v>0</v>
      </c>
      <c r="Q3058" s="11" t="s">
        <v>8315</v>
      </c>
      <c r="R3058" t="s">
        <v>8355</v>
      </c>
      <c r="S3058" s="16">
        <f t="shared" si="198"/>
        <v>41851.636388888888</v>
      </c>
      <c r="T3058" s="16">
        <f t="shared" si="199"/>
        <v>41911.636388888888</v>
      </c>
    </row>
    <row r="3059" spans="1:20" ht="4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96"/>
        <v>0</v>
      </c>
      <c r="P3059">
        <f t="shared" si="197"/>
        <v>0</v>
      </c>
      <c r="Q3059" s="11" t="s">
        <v>8315</v>
      </c>
      <c r="R3059" t="s">
        <v>8355</v>
      </c>
      <c r="S3059" s="16">
        <f t="shared" si="198"/>
        <v>42433.650590277779</v>
      </c>
      <c r="T3059" s="16">
        <f t="shared" si="199"/>
        <v>42463.608923611115</v>
      </c>
    </row>
    <row r="3060" spans="1:20" ht="42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96"/>
        <v>0</v>
      </c>
      <c r="P3060">
        <f t="shared" si="197"/>
        <v>1</v>
      </c>
      <c r="Q3060" s="11" t="s">
        <v>8315</v>
      </c>
      <c r="R3060" t="s">
        <v>8355</v>
      </c>
      <c r="S3060" s="16">
        <f t="shared" si="198"/>
        <v>42460.374305555553</v>
      </c>
      <c r="T3060" s="16">
        <f t="shared" si="199"/>
        <v>42510.374305555553</v>
      </c>
    </row>
    <row r="3061" spans="1:20" ht="4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96"/>
        <v>3</v>
      </c>
      <c r="P3061">
        <f t="shared" si="197"/>
        <v>41</v>
      </c>
      <c r="Q3061" s="11" t="s">
        <v>8315</v>
      </c>
      <c r="R3061" t="s">
        <v>8355</v>
      </c>
      <c r="S3061" s="16">
        <f t="shared" si="198"/>
        <v>41829.935717592591</v>
      </c>
      <c r="T3061" s="16">
        <f t="shared" si="199"/>
        <v>41859.935717592591</v>
      </c>
    </row>
    <row r="3062" spans="1:20" ht="2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96"/>
        <v>0</v>
      </c>
      <c r="P3062">
        <f t="shared" si="197"/>
        <v>55.83</v>
      </c>
      <c r="Q3062" s="11" t="s">
        <v>8315</v>
      </c>
      <c r="R3062" t="s">
        <v>8355</v>
      </c>
      <c r="S3062" s="16">
        <f t="shared" si="198"/>
        <v>42245.274699074071</v>
      </c>
      <c r="T3062" s="16">
        <f t="shared" si="199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96"/>
        <v>0</v>
      </c>
      <c r="P3063">
        <f t="shared" si="197"/>
        <v>0</v>
      </c>
      <c r="Q3063" s="11" t="s">
        <v>8315</v>
      </c>
      <c r="R3063" t="s">
        <v>8355</v>
      </c>
      <c r="S3063" s="16">
        <f t="shared" si="198"/>
        <v>41834.784120370372</v>
      </c>
      <c r="T3063" s="16">
        <f t="shared" si="199"/>
        <v>41864.784120370372</v>
      </c>
    </row>
    <row r="3064" spans="1:20" ht="4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96"/>
        <v>67</v>
      </c>
      <c r="P3064">
        <f t="shared" si="197"/>
        <v>99.76</v>
      </c>
      <c r="Q3064" s="11" t="s">
        <v>8315</v>
      </c>
      <c r="R3064" t="s">
        <v>8355</v>
      </c>
      <c r="S3064" s="16">
        <f t="shared" si="198"/>
        <v>42248.535787037035</v>
      </c>
      <c r="T3064" s="16">
        <f t="shared" si="199"/>
        <v>42277.75</v>
      </c>
    </row>
    <row r="3065" spans="1:20" ht="4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96"/>
        <v>20</v>
      </c>
      <c r="P3065">
        <f t="shared" si="197"/>
        <v>25.52</v>
      </c>
      <c r="Q3065" s="11" t="s">
        <v>8315</v>
      </c>
      <c r="R3065" t="s">
        <v>8355</v>
      </c>
      <c r="S3065" s="16">
        <f t="shared" si="198"/>
        <v>42630.922893518517</v>
      </c>
      <c r="T3065" s="16">
        <f t="shared" si="199"/>
        <v>42665.922893518517</v>
      </c>
    </row>
    <row r="3066" spans="1:20" ht="2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96"/>
        <v>11</v>
      </c>
      <c r="P3066">
        <f t="shared" si="197"/>
        <v>117.65</v>
      </c>
      <c r="Q3066" s="11" t="s">
        <v>8315</v>
      </c>
      <c r="R3066" t="s">
        <v>8355</v>
      </c>
      <c r="S3066" s="16">
        <f t="shared" si="198"/>
        <v>42299.130162037036</v>
      </c>
      <c r="T3066" s="16">
        <f t="shared" si="199"/>
        <v>42330.290972222225</v>
      </c>
    </row>
    <row r="3067" spans="1:20" ht="4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96"/>
        <v>0</v>
      </c>
      <c r="P3067">
        <f t="shared" si="197"/>
        <v>5</v>
      </c>
      <c r="Q3067" s="11" t="s">
        <v>8315</v>
      </c>
      <c r="R3067" t="s">
        <v>8355</v>
      </c>
      <c r="S3067" s="16">
        <f t="shared" si="198"/>
        <v>41825.055231481485</v>
      </c>
      <c r="T3067" s="16">
        <f t="shared" si="199"/>
        <v>41850.055231481485</v>
      </c>
    </row>
    <row r="3068" spans="1:20" ht="4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96"/>
        <v>12</v>
      </c>
      <c r="P3068">
        <f t="shared" si="197"/>
        <v>2796.67</v>
      </c>
      <c r="Q3068" s="11" t="s">
        <v>8315</v>
      </c>
      <c r="R3068" t="s">
        <v>8355</v>
      </c>
      <c r="S3068" s="16">
        <f t="shared" si="198"/>
        <v>42531.228437500002</v>
      </c>
      <c r="T3068" s="16">
        <f t="shared" si="199"/>
        <v>42561.228437500002</v>
      </c>
    </row>
    <row r="3069" spans="1:20" ht="4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96"/>
        <v>3</v>
      </c>
      <c r="P3069">
        <f t="shared" si="197"/>
        <v>200</v>
      </c>
      <c r="Q3069" s="11" t="s">
        <v>8315</v>
      </c>
      <c r="R3069" t="s">
        <v>8355</v>
      </c>
      <c r="S3069" s="16">
        <f t="shared" si="198"/>
        <v>42226.938414351855</v>
      </c>
      <c r="T3069" s="16">
        <f t="shared" si="199"/>
        <v>42256.938414351855</v>
      </c>
    </row>
    <row r="3070" spans="1:20" ht="4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96"/>
        <v>0</v>
      </c>
      <c r="P3070">
        <f t="shared" si="197"/>
        <v>87.5</v>
      </c>
      <c r="Q3070" s="11" t="s">
        <v>8315</v>
      </c>
      <c r="R3070" t="s">
        <v>8355</v>
      </c>
      <c r="S3070" s="16">
        <f t="shared" si="198"/>
        <v>42263.691574074073</v>
      </c>
      <c r="T3070" s="16">
        <f t="shared" si="199"/>
        <v>42293.691574074073</v>
      </c>
    </row>
    <row r="3071" spans="1:20" ht="4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96"/>
        <v>14</v>
      </c>
      <c r="P3071">
        <f t="shared" si="197"/>
        <v>20.14</v>
      </c>
      <c r="Q3071" s="11" t="s">
        <v>8315</v>
      </c>
      <c r="R3071" t="s">
        <v>8355</v>
      </c>
      <c r="S3071" s="16">
        <f t="shared" si="198"/>
        <v>41957.833726851852</v>
      </c>
      <c r="T3071" s="16">
        <f t="shared" si="199"/>
        <v>41987.833726851852</v>
      </c>
    </row>
    <row r="3072" spans="1:20" ht="4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96"/>
        <v>3</v>
      </c>
      <c r="P3072">
        <f t="shared" si="197"/>
        <v>20.88</v>
      </c>
      <c r="Q3072" s="11" t="s">
        <v>8315</v>
      </c>
      <c r="R3072" t="s">
        <v>8355</v>
      </c>
      <c r="S3072" s="16">
        <f t="shared" si="198"/>
        <v>42690.733437499999</v>
      </c>
      <c r="T3072" s="16">
        <f t="shared" si="199"/>
        <v>42711.733437499999</v>
      </c>
    </row>
    <row r="3073" spans="1:20" ht="4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96"/>
        <v>60</v>
      </c>
      <c r="P3073">
        <f t="shared" si="197"/>
        <v>61.31</v>
      </c>
      <c r="Q3073" s="11" t="s">
        <v>8315</v>
      </c>
      <c r="R3073" t="s">
        <v>8355</v>
      </c>
      <c r="S3073" s="16">
        <f t="shared" si="198"/>
        <v>42097.732418981483</v>
      </c>
      <c r="T3073" s="16">
        <f t="shared" si="199"/>
        <v>42115.249305555553</v>
      </c>
    </row>
    <row r="3074" spans="1:20" ht="4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96"/>
        <v>0</v>
      </c>
      <c r="P3074">
        <f t="shared" si="197"/>
        <v>1</v>
      </c>
      <c r="Q3074" s="11" t="s">
        <v>8315</v>
      </c>
      <c r="R3074" t="s">
        <v>8355</v>
      </c>
      <c r="S3074" s="16">
        <f t="shared" si="198"/>
        <v>42658.690532407403</v>
      </c>
      <c r="T3074" s="16">
        <f t="shared" si="199"/>
        <v>42673.073611111111</v>
      </c>
    </row>
    <row r="3075" spans="1:20" ht="4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196"/>
        <v>0</v>
      </c>
      <c r="P3075">
        <f t="shared" si="197"/>
        <v>92.14</v>
      </c>
      <c r="Q3075" s="11" t="s">
        <v>8315</v>
      </c>
      <c r="R3075" t="s">
        <v>8355</v>
      </c>
      <c r="S3075" s="16">
        <f t="shared" si="198"/>
        <v>42111.684027777781</v>
      </c>
      <c r="T3075" s="16">
        <f t="shared" si="199"/>
        <v>42169.804861111115</v>
      </c>
    </row>
    <row r="3076" spans="1:20" ht="5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6"/>
        <v>0</v>
      </c>
      <c r="P3076">
        <f t="shared" si="197"/>
        <v>7.33</v>
      </c>
      <c r="Q3076" s="11" t="s">
        <v>8315</v>
      </c>
      <c r="R3076" t="s">
        <v>8355</v>
      </c>
      <c r="S3076" s="16">
        <f t="shared" si="198"/>
        <v>42409.571284722217</v>
      </c>
      <c r="T3076" s="16">
        <f t="shared" si="199"/>
        <v>42439.571284722217</v>
      </c>
    </row>
    <row r="3077" spans="1:20" ht="4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6"/>
        <v>9</v>
      </c>
      <c r="P3077">
        <f t="shared" si="197"/>
        <v>64.8</v>
      </c>
      <c r="Q3077" s="11" t="s">
        <v>8315</v>
      </c>
      <c r="R3077" t="s">
        <v>8355</v>
      </c>
      <c r="S3077" s="16">
        <f t="shared" si="198"/>
        <v>42551.102314814809</v>
      </c>
      <c r="T3077" s="16">
        <f t="shared" si="199"/>
        <v>42601.102314814809</v>
      </c>
    </row>
    <row r="3078" spans="1:20" ht="2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6"/>
        <v>15</v>
      </c>
      <c r="P3078">
        <f t="shared" si="197"/>
        <v>30.12</v>
      </c>
      <c r="Q3078" s="11" t="s">
        <v>8315</v>
      </c>
      <c r="R3078" t="s">
        <v>8355</v>
      </c>
      <c r="S3078" s="16">
        <f t="shared" si="198"/>
        <v>42226.651886574073</v>
      </c>
      <c r="T3078" s="16">
        <f t="shared" si="199"/>
        <v>42286.651886574073</v>
      </c>
    </row>
    <row r="3079" spans="1:20" ht="4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6"/>
        <v>0</v>
      </c>
      <c r="P3079">
        <f t="shared" si="197"/>
        <v>52.5</v>
      </c>
      <c r="Q3079" s="11" t="s">
        <v>8315</v>
      </c>
      <c r="R3079" t="s">
        <v>8355</v>
      </c>
      <c r="S3079" s="16">
        <f t="shared" si="198"/>
        <v>42766.956921296296</v>
      </c>
      <c r="T3079" s="16">
        <f t="shared" si="199"/>
        <v>42796.956921296296</v>
      </c>
    </row>
    <row r="3080" spans="1:20" ht="4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6"/>
        <v>0</v>
      </c>
      <c r="P3080">
        <f t="shared" si="197"/>
        <v>23.67</v>
      </c>
      <c r="Q3080" s="11" t="s">
        <v>8315</v>
      </c>
      <c r="R3080" t="s">
        <v>8355</v>
      </c>
      <c r="S3080" s="16">
        <f t="shared" si="198"/>
        <v>42031.138831018514</v>
      </c>
      <c r="T3080" s="16">
        <f t="shared" si="199"/>
        <v>42061.138831018514</v>
      </c>
    </row>
    <row r="3081" spans="1:20" ht="4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6"/>
        <v>1</v>
      </c>
      <c r="P3081">
        <f t="shared" si="197"/>
        <v>415.78</v>
      </c>
      <c r="Q3081" s="11" t="s">
        <v>8315</v>
      </c>
      <c r="R3081" t="s">
        <v>8355</v>
      </c>
      <c r="S3081" s="16">
        <f t="shared" si="198"/>
        <v>42055.713368055556</v>
      </c>
      <c r="T3081" s="16">
        <f t="shared" si="199"/>
        <v>42085.671701388885</v>
      </c>
    </row>
    <row r="3082" spans="1:20" ht="4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6"/>
        <v>0</v>
      </c>
      <c r="P3082">
        <f t="shared" si="197"/>
        <v>53.71</v>
      </c>
      <c r="Q3082" s="11" t="s">
        <v>8315</v>
      </c>
      <c r="R3082" t="s">
        <v>8355</v>
      </c>
      <c r="S3082" s="16">
        <f t="shared" si="198"/>
        <v>41940.028287037036</v>
      </c>
      <c r="T3082" s="16">
        <f t="shared" si="199"/>
        <v>42000.0699537037</v>
      </c>
    </row>
    <row r="3083" spans="1:20" ht="4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6"/>
        <v>0</v>
      </c>
      <c r="P3083">
        <f t="shared" si="197"/>
        <v>420.6</v>
      </c>
      <c r="Q3083" s="11" t="s">
        <v>8315</v>
      </c>
      <c r="R3083" t="s">
        <v>8355</v>
      </c>
      <c r="S3083" s="16">
        <f t="shared" si="198"/>
        <v>42237.181608796294</v>
      </c>
      <c r="T3083" s="16">
        <f t="shared" si="199"/>
        <v>42267.181608796294</v>
      </c>
    </row>
    <row r="3084" spans="1:20" ht="4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6"/>
        <v>0</v>
      </c>
      <c r="P3084">
        <f t="shared" si="197"/>
        <v>0</v>
      </c>
      <c r="Q3084" s="11" t="s">
        <v>8315</v>
      </c>
      <c r="R3084" t="s">
        <v>8355</v>
      </c>
      <c r="S3084" s="16">
        <f t="shared" si="198"/>
        <v>42293.922986111109</v>
      </c>
      <c r="T3084" s="16">
        <f t="shared" si="199"/>
        <v>42323.96465277778</v>
      </c>
    </row>
    <row r="3085" spans="1:20" ht="5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6"/>
        <v>0</v>
      </c>
      <c r="P3085">
        <f t="shared" si="197"/>
        <v>18.670000000000002</v>
      </c>
      <c r="Q3085" s="11" t="s">
        <v>8315</v>
      </c>
      <c r="R3085" t="s">
        <v>8355</v>
      </c>
      <c r="S3085" s="16">
        <f t="shared" si="198"/>
        <v>41853.563402777778</v>
      </c>
      <c r="T3085" s="16">
        <f t="shared" si="199"/>
        <v>41883.208333333336</v>
      </c>
    </row>
    <row r="3086" spans="1:20" ht="42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6"/>
        <v>12</v>
      </c>
      <c r="P3086">
        <f t="shared" si="197"/>
        <v>78.33</v>
      </c>
      <c r="Q3086" s="11" t="s">
        <v>8315</v>
      </c>
      <c r="R3086" t="s">
        <v>8355</v>
      </c>
      <c r="S3086" s="16">
        <f t="shared" si="198"/>
        <v>42100.723738425921</v>
      </c>
      <c r="T3086" s="16">
        <f t="shared" si="199"/>
        <v>42129.783333333333</v>
      </c>
    </row>
    <row r="3087" spans="1:20" ht="4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ref="O3087:O3150" si="200">ROUND(E3087/D3087*100,0)</f>
        <v>2</v>
      </c>
      <c r="P3087">
        <f t="shared" ref="P3087:P3150" si="201">IFERROR(ROUND(E3087/L3087,2),0)</f>
        <v>67.78</v>
      </c>
      <c r="Q3087" s="11" t="s">
        <v>8315</v>
      </c>
      <c r="R3087" t="s">
        <v>8355</v>
      </c>
      <c r="S3087" s="16">
        <f t="shared" ref="S3087:S3150" si="202">(((J3087/60)/60/24)+DATE(1970,1,1))</f>
        <v>42246.883784722217</v>
      </c>
      <c r="T3087" s="16">
        <f t="shared" ref="T3087:T3150" si="203">(((I3087/60)/60)/24)+DATE(1970,1,1)</f>
        <v>42276.883784722217</v>
      </c>
    </row>
    <row r="3088" spans="1:20" ht="4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00"/>
        <v>0</v>
      </c>
      <c r="P3088">
        <f t="shared" si="201"/>
        <v>16.670000000000002</v>
      </c>
      <c r="Q3088" s="11" t="s">
        <v>8315</v>
      </c>
      <c r="R3088" t="s">
        <v>8355</v>
      </c>
      <c r="S3088" s="16">
        <f t="shared" si="202"/>
        <v>42173.67082175926</v>
      </c>
      <c r="T3088" s="16">
        <f t="shared" si="203"/>
        <v>42233.67082175926</v>
      </c>
    </row>
    <row r="3089" spans="1:20" ht="4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00"/>
        <v>1</v>
      </c>
      <c r="P3089">
        <f t="shared" si="201"/>
        <v>62.5</v>
      </c>
      <c r="Q3089" s="11" t="s">
        <v>8315</v>
      </c>
      <c r="R3089" t="s">
        <v>8355</v>
      </c>
      <c r="S3089" s="16">
        <f t="shared" si="202"/>
        <v>42665.150347222225</v>
      </c>
      <c r="T3089" s="16">
        <f t="shared" si="203"/>
        <v>42725.192013888889</v>
      </c>
    </row>
    <row r="3090" spans="1:20" ht="28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00"/>
        <v>0</v>
      </c>
      <c r="P3090">
        <f t="shared" si="201"/>
        <v>42</v>
      </c>
      <c r="Q3090" s="11" t="s">
        <v>8315</v>
      </c>
      <c r="R3090" t="s">
        <v>8355</v>
      </c>
      <c r="S3090" s="16">
        <f t="shared" si="202"/>
        <v>41981.57230324074</v>
      </c>
      <c r="T3090" s="16">
        <f t="shared" si="203"/>
        <v>42012.570138888885</v>
      </c>
    </row>
    <row r="3091" spans="1:20" ht="28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00"/>
        <v>23</v>
      </c>
      <c r="P3091">
        <f t="shared" si="201"/>
        <v>130.09</v>
      </c>
      <c r="Q3091" s="11" t="s">
        <v>8315</v>
      </c>
      <c r="R3091" t="s">
        <v>8355</v>
      </c>
      <c r="S3091" s="16">
        <f t="shared" si="202"/>
        <v>42528.542627314819</v>
      </c>
      <c r="T3091" s="16">
        <f t="shared" si="203"/>
        <v>42560.082638888889</v>
      </c>
    </row>
    <row r="3092" spans="1:20" ht="4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00"/>
        <v>5</v>
      </c>
      <c r="P3092">
        <f t="shared" si="201"/>
        <v>1270.22</v>
      </c>
      <c r="Q3092" s="11" t="s">
        <v>8315</v>
      </c>
      <c r="R3092" t="s">
        <v>8355</v>
      </c>
      <c r="S3092" s="16">
        <f t="shared" si="202"/>
        <v>42065.818807870368</v>
      </c>
      <c r="T3092" s="16">
        <f t="shared" si="203"/>
        <v>42125.777141203704</v>
      </c>
    </row>
    <row r="3093" spans="1:20" ht="42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00"/>
        <v>16</v>
      </c>
      <c r="P3093">
        <f t="shared" si="201"/>
        <v>88.44</v>
      </c>
      <c r="Q3093" s="11" t="s">
        <v>8315</v>
      </c>
      <c r="R3093" t="s">
        <v>8355</v>
      </c>
      <c r="S3093" s="16">
        <f t="shared" si="202"/>
        <v>42566.948414351849</v>
      </c>
      <c r="T3093" s="16">
        <f t="shared" si="203"/>
        <v>42596.948414351849</v>
      </c>
    </row>
    <row r="3094" spans="1:20" ht="4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00"/>
        <v>1</v>
      </c>
      <c r="P3094">
        <f t="shared" si="201"/>
        <v>56.34</v>
      </c>
      <c r="Q3094" s="11" t="s">
        <v>8315</v>
      </c>
      <c r="R3094" t="s">
        <v>8355</v>
      </c>
      <c r="S3094" s="16">
        <f t="shared" si="202"/>
        <v>42255.619351851856</v>
      </c>
      <c r="T3094" s="16">
        <f t="shared" si="203"/>
        <v>42292.916666666672</v>
      </c>
    </row>
    <row r="3095" spans="1:20" ht="42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00"/>
        <v>23</v>
      </c>
      <c r="P3095">
        <f t="shared" si="201"/>
        <v>53.53</v>
      </c>
      <c r="Q3095" s="11" t="s">
        <v>8315</v>
      </c>
      <c r="R3095" t="s">
        <v>8355</v>
      </c>
      <c r="S3095" s="16">
        <f t="shared" si="202"/>
        <v>41760.909039351849</v>
      </c>
      <c r="T3095" s="16">
        <f t="shared" si="203"/>
        <v>41791.165972222225</v>
      </c>
    </row>
    <row r="3096" spans="1:20" ht="28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00"/>
        <v>0</v>
      </c>
      <c r="P3096">
        <f t="shared" si="201"/>
        <v>25</v>
      </c>
      <c r="Q3096" s="11" t="s">
        <v>8315</v>
      </c>
      <c r="R3096" t="s">
        <v>8355</v>
      </c>
      <c r="S3096" s="16">
        <f t="shared" si="202"/>
        <v>42207.795787037037</v>
      </c>
      <c r="T3096" s="16">
        <f t="shared" si="203"/>
        <v>42267.795787037037</v>
      </c>
    </row>
    <row r="3097" spans="1:20" ht="4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00"/>
        <v>0</v>
      </c>
      <c r="P3097">
        <f t="shared" si="201"/>
        <v>50</v>
      </c>
      <c r="Q3097" s="11" t="s">
        <v>8315</v>
      </c>
      <c r="R3097" t="s">
        <v>8355</v>
      </c>
      <c r="S3097" s="16">
        <f t="shared" si="202"/>
        <v>42523.025231481486</v>
      </c>
      <c r="T3097" s="16">
        <f t="shared" si="203"/>
        <v>42583.025231481486</v>
      </c>
    </row>
    <row r="3098" spans="1:20" ht="4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00"/>
        <v>4</v>
      </c>
      <c r="P3098">
        <f t="shared" si="201"/>
        <v>56.79</v>
      </c>
      <c r="Q3098" s="11" t="s">
        <v>8315</v>
      </c>
      <c r="R3098" t="s">
        <v>8355</v>
      </c>
      <c r="S3098" s="16">
        <f t="shared" si="202"/>
        <v>42114.825532407413</v>
      </c>
      <c r="T3098" s="16">
        <f t="shared" si="203"/>
        <v>42144.825532407413</v>
      </c>
    </row>
    <row r="3099" spans="1:20" ht="4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00"/>
        <v>17</v>
      </c>
      <c r="P3099">
        <f t="shared" si="201"/>
        <v>40.83</v>
      </c>
      <c r="Q3099" s="11" t="s">
        <v>8315</v>
      </c>
      <c r="R3099" t="s">
        <v>8355</v>
      </c>
      <c r="S3099" s="16">
        <f t="shared" si="202"/>
        <v>42629.503483796296</v>
      </c>
      <c r="T3099" s="16">
        <f t="shared" si="203"/>
        <v>42650.583333333328</v>
      </c>
    </row>
    <row r="3100" spans="1:20" ht="4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00"/>
        <v>4</v>
      </c>
      <c r="P3100">
        <f t="shared" si="201"/>
        <v>65.11</v>
      </c>
      <c r="Q3100" s="11" t="s">
        <v>8315</v>
      </c>
      <c r="R3100" t="s">
        <v>8355</v>
      </c>
      <c r="S3100" s="16">
        <f t="shared" si="202"/>
        <v>42359.792233796295</v>
      </c>
      <c r="T3100" s="16">
        <f t="shared" si="203"/>
        <v>42408.01180555555</v>
      </c>
    </row>
    <row r="3101" spans="1:20" ht="4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00"/>
        <v>14</v>
      </c>
      <c r="P3101">
        <f t="shared" si="201"/>
        <v>55.6</v>
      </c>
      <c r="Q3101" s="11" t="s">
        <v>8315</v>
      </c>
      <c r="R3101" t="s">
        <v>8355</v>
      </c>
      <c r="S3101" s="16">
        <f t="shared" si="202"/>
        <v>42382.189710648148</v>
      </c>
      <c r="T3101" s="16">
        <f t="shared" si="203"/>
        <v>42412.189710648148</v>
      </c>
    </row>
    <row r="3102" spans="1:20" ht="4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00"/>
        <v>15</v>
      </c>
      <c r="P3102">
        <f t="shared" si="201"/>
        <v>140.54</v>
      </c>
      <c r="Q3102" s="11" t="s">
        <v>8315</v>
      </c>
      <c r="R3102" t="s">
        <v>8355</v>
      </c>
      <c r="S3102" s="16">
        <f t="shared" si="202"/>
        <v>41902.622395833336</v>
      </c>
      <c r="T3102" s="16">
        <f t="shared" si="203"/>
        <v>41932.622395833336</v>
      </c>
    </row>
    <row r="3103" spans="1:20" ht="5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00"/>
        <v>12</v>
      </c>
      <c r="P3103">
        <f t="shared" si="201"/>
        <v>25</v>
      </c>
      <c r="Q3103" s="11" t="s">
        <v>8315</v>
      </c>
      <c r="R3103" t="s">
        <v>8355</v>
      </c>
      <c r="S3103" s="16">
        <f t="shared" si="202"/>
        <v>42171.383530092593</v>
      </c>
      <c r="T3103" s="16">
        <f t="shared" si="203"/>
        <v>42201.330555555556</v>
      </c>
    </row>
    <row r="3104" spans="1:20" ht="42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00"/>
        <v>39</v>
      </c>
      <c r="P3104">
        <f t="shared" si="201"/>
        <v>69.53</v>
      </c>
      <c r="Q3104" s="11" t="s">
        <v>8315</v>
      </c>
      <c r="R3104" t="s">
        <v>8355</v>
      </c>
      <c r="S3104" s="16">
        <f t="shared" si="202"/>
        <v>42555.340486111112</v>
      </c>
      <c r="T3104" s="16">
        <f t="shared" si="203"/>
        <v>42605.340486111112</v>
      </c>
    </row>
    <row r="3105" spans="1:20" ht="2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00"/>
        <v>0</v>
      </c>
      <c r="P3105">
        <f t="shared" si="201"/>
        <v>5.5</v>
      </c>
      <c r="Q3105" s="11" t="s">
        <v>8315</v>
      </c>
      <c r="R3105" t="s">
        <v>8355</v>
      </c>
      <c r="S3105" s="16">
        <f t="shared" si="202"/>
        <v>42107.156319444446</v>
      </c>
      <c r="T3105" s="16">
        <f t="shared" si="203"/>
        <v>42167.156319444446</v>
      </c>
    </row>
    <row r="3106" spans="1:20" ht="4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00"/>
        <v>30</v>
      </c>
      <c r="P3106">
        <f t="shared" si="201"/>
        <v>237</v>
      </c>
      <c r="Q3106" s="11" t="s">
        <v>8315</v>
      </c>
      <c r="R3106" t="s">
        <v>8355</v>
      </c>
      <c r="S3106" s="16">
        <f t="shared" si="202"/>
        <v>42006.908692129626</v>
      </c>
      <c r="T3106" s="16">
        <f t="shared" si="203"/>
        <v>42038.083333333328</v>
      </c>
    </row>
    <row r="3107" spans="1:20" ht="4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00"/>
        <v>42</v>
      </c>
      <c r="P3107">
        <f t="shared" si="201"/>
        <v>79.87</v>
      </c>
      <c r="Q3107" s="11" t="s">
        <v>8315</v>
      </c>
      <c r="R3107" t="s">
        <v>8355</v>
      </c>
      <c r="S3107" s="16">
        <f t="shared" si="202"/>
        <v>41876.718935185185</v>
      </c>
      <c r="T3107" s="16">
        <f t="shared" si="203"/>
        <v>41931.208333333336</v>
      </c>
    </row>
    <row r="3108" spans="1:20" ht="42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00"/>
        <v>4</v>
      </c>
      <c r="P3108">
        <f t="shared" si="201"/>
        <v>10.25</v>
      </c>
      <c r="Q3108" s="11" t="s">
        <v>8315</v>
      </c>
      <c r="R3108" t="s">
        <v>8355</v>
      </c>
      <c r="S3108" s="16">
        <f t="shared" si="202"/>
        <v>42241.429120370376</v>
      </c>
      <c r="T3108" s="16">
        <f t="shared" si="203"/>
        <v>42263.916666666672</v>
      </c>
    </row>
    <row r="3109" spans="1:20" ht="4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00"/>
        <v>20</v>
      </c>
      <c r="P3109">
        <f t="shared" si="201"/>
        <v>272.58999999999997</v>
      </c>
      <c r="Q3109" s="11" t="s">
        <v>8315</v>
      </c>
      <c r="R3109" t="s">
        <v>8355</v>
      </c>
      <c r="S3109" s="16">
        <f t="shared" si="202"/>
        <v>42128.814247685179</v>
      </c>
      <c r="T3109" s="16">
        <f t="shared" si="20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00"/>
        <v>0</v>
      </c>
      <c r="P3110">
        <f t="shared" si="201"/>
        <v>13</v>
      </c>
      <c r="Q3110" s="11" t="s">
        <v>8315</v>
      </c>
      <c r="R3110" t="s">
        <v>8355</v>
      </c>
      <c r="S3110" s="16">
        <f t="shared" si="202"/>
        <v>42062.680486111116</v>
      </c>
      <c r="T3110" s="16">
        <f t="shared" si="203"/>
        <v>42122.638819444444</v>
      </c>
    </row>
    <row r="3111" spans="1:20" ht="4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00"/>
        <v>25</v>
      </c>
      <c r="P3111">
        <f t="shared" si="201"/>
        <v>58.18</v>
      </c>
      <c r="Q3111" s="11" t="s">
        <v>8315</v>
      </c>
      <c r="R3111" t="s">
        <v>8355</v>
      </c>
      <c r="S3111" s="16">
        <f t="shared" si="202"/>
        <v>41844.125115740739</v>
      </c>
      <c r="T3111" s="16">
        <f t="shared" si="203"/>
        <v>41879.125115740739</v>
      </c>
    </row>
    <row r="3112" spans="1:20" ht="4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00"/>
        <v>0</v>
      </c>
      <c r="P3112">
        <f t="shared" si="201"/>
        <v>10</v>
      </c>
      <c r="Q3112" s="11" t="s">
        <v>8315</v>
      </c>
      <c r="R3112" t="s">
        <v>8355</v>
      </c>
      <c r="S3112" s="16">
        <f t="shared" si="202"/>
        <v>42745.031469907408</v>
      </c>
      <c r="T3112" s="16">
        <f t="shared" si="203"/>
        <v>42785.031469907408</v>
      </c>
    </row>
    <row r="3113" spans="1:20" ht="28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00"/>
        <v>27</v>
      </c>
      <c r="P3113">
        <f t="shared" si="201"/>
        <v>70.11</v>
      </c>
      <c r="Q3113" s="11" t="s">
        <v>8315</v>
      </c>
      <c r="R3113" t="s">
        <v>8355</v>
      </c>
      <c r="S3113" s="16">
        <f t="shared" si="202"/>
        <v>41885.595138888886</v>
      </c>
      <c r="T3113" s="16">
        <f t="shared" si="203"/>
        <v>41916.595138888886</v>
      </c>
    </row>
    <row r="3114" spans="1:20" ht="4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00"/>
        <v>5</v>
      </c>
      <c r="P3114">
        <f t="shared" si="201"/>
        <v>57.89</v>
      </c>
      <c r="Q3114" s="11" t="s">
        <v>8315</v>
      </c>
      <c r="R3114" t="s">
        <v>8355</v>
      </c>
      <c r="S3114" s="16">
        <f t="shared" si="202"/>
        <v>42615.121921296297</v>
      </c>
      <c r="T3114" s="16">
        <f t="shared" si="203"/>
        <v>42675.121921296297</v>
      </c>
    </row>
    <row r="3115" spans="1:20" ht="4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00"/>
        <v>4</v>
      </c>
      <c r="P3115">
        <f t="shared" si="201"/>
        <v>125.27</v>
      </c>
      <c r="Q3115" s="11" t="s">
        <v>8315</v>
      </c>
      <c r="R3115" t="s">
        <v>8355</v>
      </c>
      <c r="S3115" s="16">
        <f t="shared" si="202"/>
        <v>42081.731273148151</v>
      </c>
      <c r="T3115" s="16">
        <f t="shared" si="203"/>
        <v>42111.731273148151</v>
      </c>
    </row>
    <row r="3116" spans="1:20" ht="4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00"/>
        <v>0</v>
      </c>
      <c r="P3116">
        <f t="shared" si="201"/>
        <v>0</v>
      </c>
      <c r="Q3116" s="11" t="s">
        <v>8315</v>
      </c>
      <c r="R3116" t="s">
        <v>8355</v>
      </c>
      <c r="S3116" s="16">
        <f t="shared" si="202"/>
        <v>41843.632523148146</v>
      </c>
      <c r="T3116" s="16">
        <f t="shared" si="203"/>
        <v>41903.632523148146</v>
      </c>
    </row>
    <row r="3117" spans="1:20" ht="4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00"/>
        <v>3</v>
      </c>
      <c r="P3117">
        <f t="shared" si="201"/>
        <v>300</v>
      </c>
      <c r="Q3117" s="11" t="s">
        <v>8315</v>
      </c>
      <c r="R3117" t="s">
        <v>8355</v>
      </c>
      <c r="S3117" s="16">
        <f t="shared" si="202"/>
        <v>42496.447071759263</v>
      </c>
      <c r="T3117" s="16">
        <f t="shared" si="203"/>
        <v>42526.447071759263</v>
      </c>
    </row>
    <row r="3118" spans="1:20" ht="4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00"/>
        <v>57</v>
      </c>
      <c r="P3118">
        <f t="shared" si="201"/>
        <v>43</v>
      </c>
      <c r="Q3118" s="11" t="s">
        <v>8315</v>
      </c>
      <c r="R3118" t="s">
        <v>8355</v>
      </c>
      <c r="S3118" s="16">
        <f t="shared" si="202"/>
        <v>42081.515335648146</v>
      </c>
      <c r="T3118" s="16">
        <f t="shared" si="203"/>
        <v>42095.515335648146</v>
      </c>
    </row>
    <row r="3119" spans="1:20" ht="4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00"/>
        <v>0</v>
      </c>
      <c r="P3119">
        <f t="shared" si="201"/>
        <v>1</v>
      </c>
      <c r="Q3119" s="11" t="s">
        <v>8315</v>
      </c>
      <c r="R3119" t="s">
        <v>8355</v>
      </c>
      <c r="S3119" s="16">
        <f t="shared" si="202"/>
        <v>42509.374537037031</v>
      </c>
      <c r="T3119" s="16">
        <f t="shared" si="203"/>
        <v>42517.55</v>
      </c>
    </row>
    <row r="3120" spans="1:20" ht="2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00"/>
        <v>0</v>
      </c>
      <c r="P3120">
        <f t="shared" si="201"/>
        <v>775</v>
      </c>
      <c r="Q3120" s="11" t="s">
        <v>8315</v>
      </c>
      <c r="R3120" t="s">
        <v>8355</v>
      </c>
      <c r="S3120" s="16">
        <f t="shared" si="202"/>
        <v>42534.649571759262</v>
      </c>
      <c r="T3120" s="16">
        <f t="shared" si="203"/>
        <v>42553.649571759262</v>
      </c>
    </row>
    <row r="3121" spans="1:20" ht="42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00"/>
        <v>0</v>
      </c>
      <c r="P3121">
        <f t="shared" si="201"/>
        <v>5</v>
      </c>
      <c r="Q3121" s="11" t="s">
        <v>8315</v>
      </c>
      <c r="R3121" t="s">
        <v>8355</v>
      </c>
      <c r="S3121" s="16">
        <f t="shared" si="202"/>
        <v>42060.04550925926</v>
      </c>
      <c r="T3121" s="16">
        <f t="shared" si="203"/>
        <v>42090.003842592589</v>
      </c>
    </row>
    <row r="3122" spans="1:20" ht="4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00"/>
        <v>0</v>
      </c>
      <c r="P3122">
        <f t="shared" si="201"/>
        <v>12.8</v>
      </c>
      <c r="Q3122" s="11" t="s">
        <v>8315</v>
      </c>
      <c r="R3122" t="s">
        <v>8355</v>
      </c>
      <c r="S3122" s="16">
        <f t="shared" si="202"/>
        <v>42435.942083333335</v>
      </c>
      <c r="T3122" s="16">
        <f t="shared" si="203"/>
        <v>42495.900416666671</v>
      </c>
    </row>
    <row r="3123" spans="1:20" ht="2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00"/>
        <v>1</v>
      </c>
      <c r="P3123">
        <f t="shared" si="201"/>
        <v>10</v>
      </c>
      <c r="Q3123" s="11" t="s">
        <v>8315</v>
      </c>
      <c r="R3123" t="s">
        <v>8355</v>
      </c>
      <c r="S3123" s="16">
        <f t="shared" si="202"/>
        <v>41848.679803240739</v>
      </c>
      <c r="T3123" s="16">
        <f t="shared" si="20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00"/>
        <v>58</v>
      </c>
      <c r="P3124">
        <f t="shared" si="201"/>
        <v>58</v>
      </c>
      <c r="Q3124" s="11" t="s">
        <v>8315</v>
      </c>
      <c r="R3124" t="s">
        <v>8355</v>
      </c>
      <c r="S3124" s="16">
        <f t="shared" si="202"/>
        <v>42678.932083333333</v>
      </c>
      <c r="T3124" s="16">
        <f t="shared" si="203"/>
        <v>42683.973750000005</v>
      </c>
    </row>
    <row r="3125" spans="1:20" ht="4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00"/>
        <v>68</v>
      </c>
      <c r="P3125">
        <f t="shared" si="201"/>
        <v>244.8</v>
      </c>
      <c r="Q3125" s="11" t="s">
        <v>8315</v>
      </c>
      <c r="R3125" t="s">
        <v>8355</v>
      </c>
      <c r="S3125" s="16">
        <f t="shared" si="202"/>
        <v>42530.993032407408</v>
      </c>
      <c r="T3125" s="16">
        <f t="shared" si="203"/>
        <v>42560.993032407408</v>
      </c>
    </row>
    <row r="3126" spans="1:20" ht="28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00"/>
        <v>0</v>
      </c>
      <c r="P3126">
        <f t="shared" si="201"/>
        <v>6.5</v>
      </c>
      <c r="Q3126" s="11" t="s">
        <v>8315</v>
      </c>
      <c r="R3126" t="s">
        <v>8355</v>
      </c>
      <c r="S3126" s="16">
        <f t="shared" si="202"/>
        <v>41977.780104166668</v>
      </c>
      <c r="T3126" s="16">
        <f t="shared" si="20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00"/>
        <v>0</v>
      </c>
      <c r="P3127">
        <f t="shared" si="201"/>
        <v>0</v>
      </c>
      <c r="Q3127" s="11" t="s">
        <v>8315</v>
      </c>
      <c r="R3127" t="s">
        <v>8355</v>
      </c>
      <c r="S3127" s="16">
        <f t="shared" si="202"/>
        <v>42346.20685185185</v>
      </c>
      <c r="T3127" s="16">
        <f t="shared" si="203"/>
        <v>42376.20685185185</v>
      </c>
    </row>
    <row r="3128" spans="1:20" ht="70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00"/>
        <v>4</v>
      </c>
      <c r="P3128">
        <f t="shared" si="201"/>
        <v>61.18</v>
      </c>
      <c r="Q3128" s="11" t="s">
        <v>8315</v>
      </c>
      <c r="R3128" t="s">
        <v>8355</v>
      </c>
      <c r="S3128" s="16">
        <f t="shared" si="202"/>
        <v>42427.01807870371</v>
      </c>
      <c r="T3128" s="16">
        <f t="shared" si="203"/>
        <v>42456.976412037038</v>
      </c>
    </row>
    <row r="3129" spans="1:20" ht="4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00"/>
        <v>0</v>
      </c>
      <c r="P3129">
        <f t="shared" si="201"/>
        <v>0</v>
      </c>
      <c r="Q3129" s="11" t="s">
        <v>8315</v>
      </c>
      <c r="R3129" t="s">
        <v>8355</v>
      </c>
      <c r="S3129" s="16">
        <f t="shared" si="202"/>
        <v>42034.856817129628</v>
      </c>
      <c r="T3129" s="16">
        <f t="shared" si="203"/>
        <v>42064.856817129628</v>
      </c>
    </row>
    <row r="3130" spans="1:20" ht="4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00"/>
        <v>109</v>
      </c>
      <c r="P3130">
        <f t="shared" si="201"/>
        <v>139.24</v>
      </c>
      <c r="Q3130" s="11" t="s">
        <v>8315</v>
      </c>
      <c r="R3130" t="s">
        <v>8316</v>
      </c>
      <c r="S3130" s="16">
        <f t="shared" si="202"/>
        <v>42780.825706018513</v>
      </c>
      <c r="T3130" s="16">
        <f t="shared" si="203"/>
        <v>42810.784039351856</v>
      </c>
    </row>
    <row r="3131" spans="1:20" ht="4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00"/>
        <v>1</v>
      </c>
      <c r="P3131">
        <f t="shared" si="201"/>
        <v>10</v>
      </c>
      <c r="Q3131" s="11" t="s">
        <v>8315</v>
      </c>
      <c r="R3131" t="s">
        <v>8316</v>
      </c>
      <c r="S3131" s="16">
        <f t="shared" si="202"/>
        <v>42803.842812499999</v>
      </c>
      <c r="T3131" s="16">
        <f t="shared" si="203"/>
        <v>42843.801145833335</v>
      </c>
    </row>
    <row r="3132" spans="1:20" ht="4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00"/>
        <v>4</v>
      </c>
      <c r="P3132">
        <f t="shared" si="201"/>
        <v>93.75</v>
      </c>
      <c r="Q3132" s="11" t="s">
        <v>8315</v>
      </c>
      <c r="R3132" t="s">
        <v>8316</v>
      </c>
      <c r="S3132" s="16">
        <f t="shared" si="202"/>
        <v>42808.640231481477</v>
      </c>
      <c r="T3132" s="16">
        <f t="shared" si="203"/>
        <v>42839.207638888889</v>
      </c>
    </row>
    <row r="3133" spans="1:20" ht="2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00"/>
        <v>16</v>
      </c>
      <c r="P3133">
        <f t="shared" si="201"/>
        <v>53.75</v>
      </c>
      <c r="Q3133" s="11" t="s">
        <v>8315</v>
      </c>
      <c r="R3133" t="s">
        <v>8316</v>
      </c>
      <c r="S3133" s="16">
        <f t="shared" si="202"/>
        <v>42803.579224537039</v>
      </c>
      <c r="T3133" s="16">
        <f t="shared" si="203"/>
        <v>42833.537557870368</v>
      </c>
    </row>
    <row r="3134" spans="1:20" ht="2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00"/>
        <v>0</v>
      </c>
      <c r="P3134">
        <f t="shared" si="201"/>
        <v>10</v>
      </c>
      <c r="Q3134" s="11" t="s">
        <v>8315</v>
      </c>
      <c r="R3134" t="s">
        <v>8316</v>
      </c>
      <c r="S3134" s="16">
        <f t="shared" si="202"/>
        <v>42786.350231481483</v>
      </c>
      <c r="T3134" s="16">
        <f t="shared" si="203"/>
        <v>42846.308564814812</v>
      </c>
    </row>
    <row r="3135" spans="1:20" ht="4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00"/>
        <v>108</v>
      </c>
      <c r="P3135">
        <f t="shared" si="201"/>
        <v>33.75</v>
      </c>
      <c r="Q3135" s="11" t="s">
        <v>8315</v>
      </c>
      <c r="R3135" t="s">
        <v>8316</v>
      </c>
      <c r="S3135" s="16">
        <f t="shared" si="202"/>
        <v>42788.565208333333</v>
      </c>
      <c r="T3135" s="16">
        <f t="shared" si="203"/>
        <v>42818.523541666669</v>
      </c>
    </row>
    <row r="3136" spans="1:20" ht="4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00"/>
        <v>23</v>
      </c>
      <c r="P3136">
        <f t="shared" si="201"/>
        <v>18.75</v>
      </c>
      <c r="Q3136" s="11" t="s">
        <v>8315</v>
      </c>
      <c r="R3136" t="s">
        <v>8316</v>
      </c>
      <c r="S3136" s="16">
        <f t="shared" si="202"/>
        <v>42800.720127314817</v>
      </c>
      <c r="T3136" s="16">
        <f t="shared" si="203"/>
        <v>42821.678460648152</v>
      </c>
    </row>
    <row r="3137" spans="1:20" ht="4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00"/>
        <v>21</v>
      </c>
      <c r="P3137">
        <f t="shared" si="201"/>
        <v>23.14</v>
      </c>
      <c r="Q3137" s="11" t="s">
        <v>8315</v>
      </c>
      <c r="R3137" t="s">
        <v>8316</v>
      </c>
      <c r="S3137" s="16">
        <f t="shared" si="202"/>
        <v>42807.151863425926</v>
      </c>
      <c r="T3137" s="16">
        <f t="shared" si="203"/>
        <v>42829.151863425926</v>
      </c>
    </row>
    <row r="3138" spans="1:20" ht="4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00"/>
        <v>128</v>
      </c>
      <c r="P3138">
        <f t="shared" si="201"/>
        <v>29.05</v>
      </c>
      <c r="Q3138" s="11" t="s">
        <v>8315</v>
      </c>
      <c r="R3138" t="s">
        <v>8316</v>
      </c>
      <c r="S3138" s="16">
        <f t="shared" si="202"/>
        <v>42789.462430555555</v>
      </c>
      <c r="T3138" s="16">
        <f t="shared" si="203"/>
        <v>42825.957638888889</v>
      </c>
    </row>
    <row r="3139" spans="1:20" ht="2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00"/>
        <v>3</v>
      </c>
      <c r="P3139">
        <f t="shared" si="201"/>
        <v>50</v>
      </c>
      <c r="Q3139" s="11" t="s">
        <v>8315</v>
      </c>
      <c r="R3139" t="s">
        <v>8316</v>
      </c>
      <c r="S3139" s="16">
        <f t="shared" si="202"/>
        <v>42807.885057870371</v>
      </c>
      <c r="T3139" s="16">
        <f t="shared" si="203"/>
        <v>42858.8</v>
      </c>
    </row>
    <row r="3140" spans="1:20" ht="5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00"/>
        <v>0</v>
      </c>
      <c r="P3140">
        <f t="shared" si="201"/>
        <v>0</v>
      </c>
      <c r="Q3140" s="11" t="s">
        <v>8315</v>
      </c>
      <c r="R3140" t="s">
        <v>8316</v>
      </c>
      <c r="S3140" s="16">
        <f t="shared" si="202"/>
        <v>42809.645914351851</v>
      </c>
      <c r="T3140" s="16">
        <f t="shared" si="203"/>
        <v>42828.645914351851</v>
      </c>
    </row>
    <row r="3141" spans="1:20" ht="4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00"/>
        <v>5</v>
      </c>
      <c r="P3141">
        <f t="shared" si="201"/>
        <v>450</v>
      </c>
      <c r="Q3141" s="11" t="s">
        <v>8315</v>
      </c>
      <c r="R3141" t="s">
        <v>8316</v>
      </c>
      <c r="S3141" s="16">
        <f t="shared" si="202"/>
        <v>42785.270370370374</v>
      </c>
      <c r="T3141" s="16">
        <f t="shared" si="203"/>
        <v>42819.189583333333</v>
      </c>
    </row>
    <row r="3142" spans="1:20" ht="42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00"/>
        <v>1</v>
      </c>
      <c r="P3142">
        <f t="shared" si="201"/>
        <v>24</v>
      </c>
      <c r="Q3142" s="11" t="s">
        <v>8315</v>
      </c>
      <c r="R3142" t="s">
        <v>8316</v>
      </c>
      <c r="S3142" s="16">
        <f t="shared" si="202"/>
        <v>42802.718784722223</v>
      </c>
      <c r="T3142" s="16">
        <f t="shared" si="203"/>
        <v>42832.677118055552</v>
      </c>
    </row>
    <row r="3143" spans="1:20" ht="5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00"/>
        <v>52</v>
      </c>
      <c r="P3143">
        <f t="shared" si="201"/>
        <v>32.25</v>
      </c>
      <c r="Q3143" s="11" t="s">
        <v>8315</v>
      </c>
      <c r="R3143" t="s">
        <v>8316</v>
      </c>
      <c r="S3143" s="16">
        <f t="shared" si="202"/>
        <v>42800.753333333334</v>
      </c>
      <c r="T3143" s="16">
        <f t="shared" si="203"/>
        <v>42841.833333333328</v>
      </c>
    </row>
    <row r="3144" spans="1:20" ht="4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00"/>
        <v>2</v>
      </c>
      <c r="P3144">
        <f t="shared" si="201"/>
        <v>15</v>
      </c>
      <c r="Q3144" s="11" t="s">
        <v>8315</v>
      </c>
      <c r="R3144" t="s">
        <v>8316</v>
      </c>
      <c r="S3144" s="16">
        <f t="shared" si="202"/>
        <v>42783.513182870374</v>
      </c>
      <c r="T3144" s="16">
        <f t="shared" si="203"/>
        <v>42813.471516203703</v>
      </c>
    </row>
    <row r="3145" spans="1:20" ht="5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00"/>
        <v>0</v>
      </c>
      <c r="P3145">
        <f t="shared" si="201"/>
        <v>0</v>
      </c>
      <c r="Q3145" s="11" t="s">
        <v>8315</v>
      </c>
      <c r="R3145" t="s">
        <v>8316</v>
      </c>
      <c r="S3145" s="16">
        <f t="shared" si="202"/>
        <v>42808.358287037037</v>
      </c>
      <c r="T3145" s="16">
        <f t="shared" si="203"/>
        <v>42834.358287037037</v>
      </c>
    </row>
    <row r="3146" spans="1:20" ht="5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00"/>
        <v>75</v>
      </c>
      <c r="P3146">
        <f t="shared" si="201"/>
        <v>251.33</v>
      </c>
      <c r="Q3146" s="11" t="s">
        <v>8315</v>
      </c>
      <c r="R3146" t="s">
        <v>8316</v>
      </c>
      <c r="S3146" s="16">
        <f t="shared" si="202"/>
        <v>42796.538275462968</v>
      </c>
      <c r="T3146" s="16">
        <f t="shared" si="203"/>
        <v>42813.25</v>
      </c>
    </row>
    <row r="3147" spans="1:20" ht="28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00"/>
        <v>0</v>
      </c>
      <c r="P3147">
        <f t="shared" si="201"/>
        <v>0</v>
      </c>
      <c r="Q3147" s="11" t="s">
        <v>8315</v>
      </c>
      <c r="R3147" t="s">
        <v>8316</v>
      </c>
      <c r="S3147" s="16">
        <f t="shared" si="202"/>
        <v>42762.040902777779</v>
      </c>
      <c r="T3147" s="16">
        <f t="shared" si="203"/>
        <v>42821.999236111107</v>
      </c>
    </row>
    <row r="3148" spans="1:20" ht="28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00"/>
        <v>11</v>
      </c>
      <c r="P3148">
        <f t="shared" si="201"/>
        <v>437.5</v>
      </c>
      <c r="Q3148" s="11" t="s">
        <v>8315</v>
      </c>
      <c r="R3148" t="s">
        <v>8316</v>
      </c>
      <c r="S3148" s="16">
        <f t="shared" si="202"/>
        <v>42796.682476851856</v>
      </c>
      <c r="T3148" s="16">
        <f t="shared" si="203"/>
        <v>42841.640810185185</v>
      </c>
    </row>
    <row r="3149" spans="1:20" ht="42" x14ac:dyDescent="0.3">
      <c r="A3149">
        <v>3154</v>
      </c>
      <c r="B3149" s="3" t="s">
        <v>3154</v>
      </c>
      <c r="C3149" s="3" t="s">
        <v>7264</v>
      </c>
      <c r="D3149" s="6">
        <v>7000</v>
      </c>
      <c r="E3149" s="8">
        <v>7905</v>
      </c>
      <c r="F3149" t="s">
        <v>8218</v>
      </c>
      <c r="G3149" t="s">
        <v>8223</v>
      </c>
      <c r="H3149" t="s">
        <v>8245</v>
      </c>
      <c r="I3149">
        <v>1333310458</v>
      </c>
      <c r="J3149">
        <v>1330722058</v>
      </c>
      <c r="K3149" t="b">
        <v>1</v>
      </c>
      <c r="L3149">
        <v>123</v>
      </c>
      <c r="M3149" t="b">
        <v>1</v>
      </c>
      <c r="N3149" t="s">
        <v>8269</v>
      </c>
      <c r="O3149" s="9">
        <f t="shared" si="200"/>
        <v>113</v>
      </c>
      <c r="P3149">
        <f t="shared" si="201"/>
        <v>64.27</v>
      </c>
      <c r="Q3149" s="11" t="s">
        <v>8315</v>
      </c>
      <c r="R3149" t="s">
        <v>8316</v>
      </c>
      <c r="S3149" s="16">
        <f t="shared" si="202"/>
        <v>40970.875671296293</v>
      </c>
      <c r="T3149" s="16">
        <f t="shared" si="203"/>
        <v>41000.834004629629</v>
      </c>
    </row>
    <row r="3150" spans="1:20" ht="42" x14ac:dyDescent="0.3">
      <c r="A3150">
        <v>3266</v>
      </c>
      <c r="B3150" s="3" t="s">
        <v>3266</v>
      </c>
      <c r="C3150" s="3" t="s">
        <v>7376</v>
      </c>
      <c r="D3150" s="6">
        <v>6000</v>
      </c>
      <c r="E3150" s="8">
        <v>7877</v>
      </c>
      <c r="F3150" t="s">
        <v>8218</v>
      </c>
      <c r="G3150" t="s">
        <v>8223</v>
      </c>
      <c r="H3150" t="s">
        <v>8245</v>
      </c>
      <c r="I3150">
        <v>1434142800</v>
      </c>
      <c r="J3150">
        <v>1431435122</v>
      </c>
      <c r="K3150" t="b">
        <v>1</v>
      </c>
      <c r="L3150">
        <v>163</v>
      </c>
      <c r="M3150" t="b">
        <v>1</v>
      </c>
      <c r="N3150" t="s">
        <v>8269</v>
      </c>
      <c r="O3150" s="9">
        <f t="shared" si="200"/>
        <v>131</v>
      </c>
      <c r="P3150">
        <f t="shared" si="201"/>
        <v>48.33</v>
      </c>
      <c r="Q3150" s="11" t="s">
        <v>8315</v>
      </c>
      <c r="R3150" t="s">
        <v>8316</v>
      </c>
      <c r="S3150" s="16">
        <f t="shared" si="202"/>
        <v>42136.536134259266</v>
      </c>
      <c r="T3150" s="16">
        <f t="shared" si="203"/>
        <v>42167.875</v>
      </c>
    </row>
    <row r="3151" spans="1:20" ht="42" x14ac:dyDescent="0.3">
      <c r="A3151">
        <v>3846</v>
      </c>
      <c r="B3151" s="3" t="s">
        <v>3843</v>
      </c>
      <c r="C3151" s="3" t="s">
        <v>7955</v>
      </c>
      <c r="D3151" s="6">
        <v>7000</v>
      </c>
      <c r="E3151" s="8">
        <v>189</v>
      </c>
      <c r="F3151" t="s">
        <v>8220</v>
      </c>
      <c r="G3151" t="s">
        <v>8223</v>
      </c>
      <c r="H3151" t="s">
        <v>8245</v>
      </c>
      <c r="I3151">
        <v>1412405940</v>
      </c>
      <c r="J3151">
        <v>1409721542</v>
      </c>
      <c r="K3151" t="b">
        <v>1</v>
      </c>
      <c r="L3151">
        <v>8</v>
      </c>
      <c r="M3151" t="b">
        <v>0</v>
      </c>
      <c r="N3151" t="s">
        <v>8269</v>
      </c>
      <c r="O3151" s="9">
        <f t="shared" ref="O3151:O3214" si="204">ROUND(E3151/D3151*100,0)</f>
        <v>3</v>
      </c>
      <c r="P3151">
        <f t="shared" ref="P3151:P3214" si="205">IFERROR(ROUND(E3151/L3151,2),0)</f>
        <v>23.63</v>
      </c>
      <c r="Q3151" s="11" t="s">
        <v>8315</v>
      </c>
      <c r="R3151" t="s">
        <v>8316</v>
      </c>
      <c r="S3151" s="16">
        <f t="shared" ref="S3151:S3214" si="206">(((J3151/60)/60/24)+DATE(1970,1,1))</f>
        <v>41885.221550925926</v>
      </c>
      <c r="T3151" s="16">
        <f t="shared" ref="T3151:T3214" si="207">(((I3151/60)/60)/24)+DATE(1970,1,1)</f>
        <v>41916.290972222225</v>
      </c>
    </row>
    <row r="3152" spans="1:20" ht="42" x14ac:dyDescent="0.3">
      <c r="A3152">
        <v>3933</v>
      </c>
      <c r="B3152" s="3" t="s">
        <v>3930</v>
      </c>
      <c r="C3152" s="3" t="s">
        <v>8041</v>
      </c>
      <c r="D3152" s="6">
        <v>7000</v>
      </c>
      <c r="E3152" s="8">
        <v>1102</v>
      </c>
      <c r="F3152" t="s">
        <v>8220</v>
      </c>
      <c r="G3152" t="s">
        <v>8223</v>
      </c>
      <c r="H3152" t="s">
        <v>8245</v>
      </c>
      <c r="I3152">
        <v>1468716180</v>
      </c>
      <c r="J3152">
        <v>1466205262</v>
      </c>
      <c r="K3152" t="b">
        <v>0</v>
      </c>
      <c r="L3152">
        <v>12</v>
      </c>
      <c r="M3152" t="b">
        <v>0</v>
      </c>
      <c r="N3152" t="s">
        <v>8269</v>
      </c>
      <c r="O3152" s="9">
        <f t="shared" si="204"/>
        <v>16</v>
      </c>
      <c r="P3152">
        <f t="shared" si="205"/>
        <v>91.83</v>
      </c>
      <c r="Q3152" s="11" t="s">
        <v>8315</v>
      </c>
      <c r="R3152" t="s">
        <v>8316</v>
      </c>
      <c r="S3152" s="16">
        <f t="shared" si="206"/>
        <v>42538.968310185184</v>
      </c>
      <c r="T3152" s="16">
        <f t="shared" si="207"/>
        <v>42568.029861111107</v>
      </c>
    </row>
    <row r="3153" spans="1:20" ht="42" x14ac:dyDescent="0.3">
      <c r="A3153">
        <v>3999</v>
      </c>
      <c r="B3153" s="3" t="s">
        <v>3995</v>
      </c>
      <c r="C3153" s="3" t="s">
        <v>8105</v>
      </c>
      <c r="D3153" s="6">
        <v>7000</v>
      </c>
      <c r="E3153" s="8">
        <v>1156</v>
      </c>
      <c r="F3153" t="s">
        <v>8220</v>
      </c>
      <c r="G3153" t="s">
        <v>8223</v>
      </c>
      <c r="H3153" t="s">
        <v>8245</v>
      </c>
      <c r="I3153">
        <v>1409514709</v>
      </c>
      <c r="J3153">
        <v>1406058798</v>
      </c>
      <c r="K3153" t="b">
        <v>0</v>
      </c>
      <c r="L3153">
        <v>14</v>
      </c>
      <c r="M3153" t="b">
        <v>0</v>
      </c>
      <c r="N3153" t="s">
        <v>8269</v>
      </c>
      <c r="O3153" s="9">
        <f t="shared" si="204"/>
        <v>17</v>
      </c>
      <c r="P3153">
        <f t="shared" si="205"/>
        <v>82.57</v>
      </c>
      <c r="Q3153" s="11" t="s">
        <v>8315</v>
      </c>
      <c r="R3153" t="s">
        <v>8316</v>
      </c>
      <c r="S3153" s="16">
        <f t="shared" si="206"/>
        <v>41842.828680555554</v>
      </c>
      <c r="T3153" s="16">
        <f t="shared" si="207"/>
        <v>41882.827650462961</v>
      </c>
    </row>
    <row r="3154" spans="1:20" ht="42" x14ac:dyDescent="0.3">
      <c r="A3154">
        <v>4015</v>
      </c>
      <c r="B3154" s="3" t="s">
        <v>4011</v>
      </c>
      <c r="C3154" s="3" t="s">
        <v>8120</v>
      </c>
      <c r="D3154" s="6">
        <v>7000</v>
      </c>
      <c r="E3154" s="8">
        <v>1</v>
      </c>
      <c r="F3154" t="s">
        <v>8220</v>
      </c>
      <c r="G3154" t="s">
        <v>8223</v>
      </c>
      <c r="H3154" t="s">
        <v>8245</v>
      </c>
      <c r="I3154">
        <v>1437331463</v>
      </c>
      <c r="J3154">
        <v>1434739463</v>
      </c>
      <c r="K3154" t="b">
        <v>0</v>
      </c>
      <c r="L3154">
        <v>1</v>
      </c>
      <c r="M3154" t="b">
        <v>0</v>
      </c>
      <c r="N3154" t="s">
        <v>8269</v>
      </c>
      <c r="O3154" s="9">
        <f t="shared" si="204"/>
        <v>0</v>
      </c>
      <c r="P3154">
        <f t="shared" si="205"/>
        <v>1</v>
      </c>
      <c r="Q3154" s="11" t="s">
        <v>8315</v>
      </c>
      <c r="R3154" t="s">
        <v>8316</v>
      </c>
      <c r="S3154" s="16">
        <f t="shared" si="206"/>
        <v>42174.780821759254</v>
      </c>
      <c r="T3154" s="16">
        <f t="shared" si="207"/>
        <v>42204.780821759254</v>
      </c>
    </row>
    <row r="3155" spans="1:20" ht="42" x14ac:dyDescent="0.3">
      <c r="A3155">
        <v>4023</v>
      </c>
      <c r="B3155" s="3" t="s">
        <v>4019</v>
      </c>
      <c r="C3155" s="3" t="s">
        <v>8128</v>
      </c>
      <c r="D3155" s="6">
        <v>7000</v>
      </c>
      <c r="E3155" s="8">
        <v>0</v>
      </c>
      <c r="F3155" t="s">
        <v>8220</v>
      </c>
      <c r="G3155" t="s">
        <v>8223</v>
      </c>
      <c r="H3155" t="s">
        <v>8245</v>
      </c>
      <c r="I3155">
        <v>1458860363</v>
      </c>
      <c r="J3155">
        <v>1454975963</v>
      </c>
      <c r="K3155" t="b">
        <v>0</v>
      </c>
      <c r="L3155">
        <v>0</v>
      </c>
      <c r="M3155" t="b">
        <v>0</v>
      </c>
      <c r="N3155" t="s">
        <v>8269</v>
      </c>
      <c r="O3155" s="9">
        <f t="shared" si="204"/>
        <v>0</v>
      </c>
      <c r="P3155">
        <f t="shared" si="205"/>
        <v>0</v>
      </c>
      <c r="Q3155" s="11" t="s">
        <v>8315</v>
      </c>
      <c r="R3155" t="s">
        <v>8316</v>
      </c>
      <c r="S3155" s="16">
        <f t="shared" si="206"/>
        <v>42408.999571759254</v>
      </c>
      <c r="T3155" s="16">
        <f t="shared" si="207"/>
        <v>42453.957905092597</v>
      </c>
    </row>
    <row r="3156" spans="1:20" ht="42" x14ac:dyDescent="0.3">
      <c r="A3156">
        <v>3363</v>
      </c>
      <c r="B3156" s="3" t="s">
        <v>3362</v>
      </c>
      <c r="C3156" s="3" t="s">
        <v>7473</v>
      </c>
      <c r="D3156" s="6">
        <v>7750</v>
      </c>
      <c r="E3156" s="8">
        <v>7860</v>
      </c>
      <c r="F3156" t="s">
        <v>8218</v>
      </c>
      <c r="G3156" t="s">
        <v>8223</v>
      </c>
      <c r="H3156" t="s">
        <v>8245</v>
      </c>
      <c r="I3156">
        <v>1408464000</v>
      </c>
      <c r="J3156">
        <v>1406831445</v>
      </c>
      <c r="K3156" t="b">
        <v>0</v>
      </c>
      <c r="L3156">
        <v>26</v>
      </c>
      <c r="M3156" t="b">
        <v>1</v>
      </c>
      <c r="N3156" t="s">
        <v>8269</v>
      </c>
      <c r="O3156" s="9">
        <f t="shared" si="204"/>
        <v>101</v>
      </c>
      <c r="P3156">
        <f t="shared" si="205"/>
        <v>302.31</v>
      </c>
      <c r="Q3156" s="11" t="s">
        <v>8315</v>
      </c>
      <c r="R3156" t="s">
        <v>8316</v>
      </c>
      <c r="S3156" s="16">
        <f t="shared" si="206"/>
        <v>41851.771354166667</v>
      </c>
      <c r="T3156" s="16">
        <f t="shared" si="207"/>
        <v>41870.666666666664</v>
      </c>
    </row>
    <row r="3157" spans="1:20" ht="42" x14ac:dyDescent="0.3">
      <c r="A3157">
        <v>4032</v>
      </c>
      <c r="B3157" s="3" t="s">
        <v>4028</v>
      </c>
      <c r="C3157" s="3" t="s">
        <v>8137</v>
      </c>
      <c r="D3157" s="6">
        <v>6048</v>
      </c>
      <c r="E3157" s="8">
        <v>413</v>
      </c>
      <c r="F3157" t="s">
        <v>8220</v>
      </c>
      <c r="G3157" t="s">
        <v>8223</v>
      </c>
      <c r="H3157" t="s">
        <v>8245</v>
      </c>
      <c r="I3157">
        <v>1450211116</v>
      </c>
      <c r="J3157">
        <v>1445023516</v>
      </c>
      <c r="K3157" t="b">
        <v>0</v>
      </c>
      <c r="L3157">
        <v>7</v>
      </c>
      <c r="M3157" t="b">
        <v>0</v>
      </c>
      <c r="N3157" t="s">
        <v>8269</v>
      </c>
      <c r="O3157" s="9">
        <f t="shared" si="204"/>
        <v>7</v>
      </c>
      <c r="P3157">
        <f t="shared" si="205"/>
        <v>59</v>
      </c>
      <c r="Q3157" s="11" t="s">
        <v>8315</v>
      </c>
      <c r="R3157" t="s">
        <v>8316</v>
      </c>
      <c r="S3157" s="16">
        <f t="shared" si="206"/>
        <v>42293.809212962966</v>
      </c>
      <c r="T3157" s="16">
        <f t="shared" si="207"/>
        <v>42353.85087962963</v>
      </c>
    </row>
    <row r="3158" spans="1:20" ht="28" x14ac:dyDescent="0.3">
      <c r="A3158">
        <v>3534</v>
      </c>
      <c r="B3158" s="3" t="s">
        <v>3533</v>
      </c>
      <c r="C3158" s="3" t="s">
        <v>7644</v>
      </c>
      <c r="D3158" s="6">
        <v>5000</v>
      </c>
      <c r="E3158" s="8">
        <v>7810</v>
      </c>
      <c r="F3158" t="s">
        <v>8218</v>
      </c>
      <c r="G3158" t="s">
        <v>8223</v>
      </c>
      <c r="H3158" t="s">
        <v>8245</v>
      </c>
      <c r="I3158">
        <v>1443711623</v>
      </c>
      <c r="J3158">
        <v>1440687623</v>
      </c>
      <c r="K3158" t="b">
        <v>0</v>
      </c>
      <c r="L3158">
        <v>204</v>
      </c>
      <c r="M3158" t="b">
        <v>1</v>
      </c>
      <c r="N3158" t="s">
        <v>8269</v>
      </c>
      <c r="O3158" s="9">
        <f t="shared" si="204"/>
        <v>156</v>
      </c>
      <c r="P3158">
        <f t="shared" si="205"/>
        <v>38.28</v>
      </c>
      <c r="Q3158" s="11" t="s">
        <v>8315</v>
      </c>
      <c r="R3158" t="s">
        <v>8316</v>
      </c>
      <c r="S3158" s="16">
        <f t="shared" si="206"/>
        <v>42243.6252662037</v>
      </c>
      <c r="T3158" s="16">
        <f t="shared" si="207"/>
        <v>42278.6252662037</v>
      </c>
    </row>
    <row r="3159" spans="1:20" ht="42" x14ac:dyDescent="0.3">
      <c r="A3159">
        <v>3293</v>
      </c>
      <c r="B3159" s="3" t="s">
        <v>3293</v>
      </c>
      <c r="C3159" s="3" t="s">
        <v>7403</v>
      </c>
      <c r="D3159" s="6">
        <v>4500</v>
      </c>
      <c r="E3159" s="8">
        <v>7670</v>
      </c>
      <c r="F3159" t="s">
        <v>8218</v>
      </c>
      <c r="G3159" t="s">
        <v>8227</v>
      </c>
      <c r="H3159" t="s">
        <v>8249</v>
      </c>
      <c r="I3159">
        <v>1488622352</v>
      </c>
      <c r="J3159">
        <v>1486030352</v>
      </c>
      <c r="K3159" t="b">
        <v>0</v>
      </c>
      <c r="L3159">
        <v>91</v>
      </c>
      <c r="M3159" t="b">
        <v>1</v>
      </c>
      <c r="N3159" t="s">
        <v>8269</v>
      </c>
      <c r="O3159" s="9">
        <f t="shared" si="204"/>
        <v>170</v>
      </c>
      <c r="P3159">
        <f t="shared" si="205"/>
        <v>84.29</v>
      </c>
      <c r="Q3159" s="11" t="s">
        <v>8315</v>
      </c>
      <c r="R3159" t="s">
        <v>8316</v>
      </c>
      <c r="S3159" s="16">
        <f t="shared" si="206"/>
        <v>42768.425370370373</v>
      </c>
      <c r="T3159" s="16">
        <f t="shared" si="207"/>
        <v>42798.425370370373</v>
      </c>
    </row>
    <row r="3160" spans="1:20" ht="42" x14ac:dyDescent="0.3">
      <c r="A3160">
        <v>2877</v>
      </c>
      <c r="B3160" s="3" t="s">
        <v>2877</v>
      </c>
      <c r="C3160" s="3" t="s">
        <v>6987</v>
      </c>
      <c r="D3160" s="6">
        <v>6000</v>
      </c>
      <c r="E3160" s="8">
        <v>650</v>
      </c>
      <c r="F3160" t="s">
        <v>8220</v>
      </c>
      <c r="G3160" t="s">
        <v>8223</v>
      </c>
      <c r="H3160" t="s">
        <v>8245</v>
      </c>
      <c r="I3160">
        <v>1480525200</v>
      </c>
      <c r="J3160">
        <v>1477781724</v>
      </c>
      <c r="K3160" t="b">
        <v>0</v>
      </c>
      <c r="L3160">
        <v>6</v>
      </c>
      <c r="M3160" t="b">
        <v>0</v>
      </c>
      <c r="N3160" t="s">
        <v>8269</v>
      </c>
      <c r="O3160" s="9">
        <f t="shared" si="204"/>
        <v>11</v>
      </c>
      <c r="P3160">
        <f t="shared" si="205"/>
        <v>108.33</v>
      </c>
      <c r="Q3160" s="11" t="s">
        <v>8315</v>
      </c>
      <c r="R3160" t="s">
        <v>8316</v>
      </c>
      <c r="S3160" s="16">
        <f t="shared" si="206"/>
        <v>42672.955138888887</v>
      </c>
      <c r="T3160" s="16">
        <f t="shared" si="207"/>
        <v>42704.708333333328</v>
      </c>
    </row>
    <row r="3161" spans="1:20" ht="42" x14ac:dyDescent="0.3">
      <c r="A3161">
        <v>2906</v>
      </c>
      <c r="B3161" s="3" t="s">
        <v>2906</v>
      </c>
      <c r="C3161" s="3" t="s">
        <v>7016</v>
      </c>
      <c r="D3161" s="6">
        <v>6000</v>
      </c>
      <c r="E3161" s="8">
        <v>565</v>
      </c>
      <c r="F3161" t="s">
        <v>8220</v>
      </c>
      <c r="G3161" t="s">
        <v>8223</v>
      </c>
      <c r="H3161" t="s">
        <v>8245</v>
      </c>
      <c r="I3161">
        <v>1438390800</v>
      </c>
      <c r="J3161">
        <v>1436888066</v>
      </c>
      <c r="K3161" t="b">
        <v>0</v>
      </c>
      <c r="L3161">
        <v>7</v>
      </c>
      <c r="M3161" t="b">
        <v>0</v>
      </c>
      <c r="N3161" t="s">
        <v>8269</v>
      </c>
      <c r="O3161" s="9">
        <f t="shared" si="204"/>
        <v>9</v>
      </c>
      <c r="P3161">
        <f t="shared" si="205"/>
        <v>80.709999999999994</v>
      </c>
      <c r="Q3161" s="11" t="s">
        <v>8315</v>
      </c>
      <c r="R3161" t="s">
        <v>8316</v>
      </c>
      <c r="S3161" s="16">
        <f t="shared" si="206"/>
        <v>42199.648912037039</v>
      </c>
      <c r="T3161" s="16">
        <f t="shared" si="207"/>
        <v>42217.041666666672</v>
      </c>
    </row>
    <row r="3162" spans="1:20" ht="42" x14ac:dyDescent="0.3">
      <c r="A3162">
        <v>3171</v>
      </c>
      <c r="B3162" s="3" t="s">
        <v>3171</v>
      </c>
      <c r="C3162" s="3" t="s">
        <v>7281</v>
      </c>
      <c r="D3162" s="6">
        <v>7000</v>
      </c>
      <c r="E3162" s="8">
        <v>7617</v>
      </c>
      <c r="F3162" t="s">
        <v>8218</v>
      </c>
      <c r="G3162" t="s">
        <v>8224</v>
      </c>
      <c r="H3162" t="s">
        <v>8246</v>
      </c>
      <c r="I3162">
        <v>1462545358</v>
      </c>
      <c r="J3162">
        <v>1459953358</v>
      </c>
      <c r="K3162" t="b">
        <v>1</v>
      </c>
      <c r="L3162">
        <v>117</v>
      </c>
      <c r="M3162" t="b">
        <v>1</v>
      </c>
      <c r="N3162" t="s">
        <v>8269</v>
      </c>
      <c r="O3162" s="9">
        <f t="shared" si="204"/>
        <v>109</v>
      </c>
      <c r="P3162">
        <f t="shared" si="205"/>
        <v>65.099999999999994</v>
      </c>
      <c r="Q3162" s="11" t="s">
        <v>8315</v>
      </c>
      <c r="R3162" t="s">
        <v>8316</v>
      </c>
      <c r="S3162" s="16">
        <f t="shared" si="206"/>
        <v>42466.608310185184</v>
      </c>
      <c r="T3162" s="16">
        <f t="shared" si="207"/>
        <v>42496.608310185184</v>
      </c>
    </row>
    <row r="3163" spans="1:20" ht="28" x14ac:dyDescent="0.3">
      <c r="A3163">
        <v>3258</v>
      </c>
      <c r="B3163" s="3" t="s">
        <v>3258</v>
      </c>
      <c r="C3163" s="3" t="s">
        <v>7368</v>
      </c>
      <c r="D3163" s="6">
        <v>7000</v>
      </c>
      <c r="E3163" s="8">
        <v>7365</v>
      </c>
      <c r="F3163" t="s">
        <v>8218</v>
      </c>
      <c r="G3163" t="s">
        <v>8223</v>
      </c>
      <c r="H3163" t="s">
        <v>8245</v>
      </c>
      <c r="I3163">
        <v>1420751861</v>
      </c>
      <c r="J3163">
        <v>1418159861</v>
      </c>
      <c r="K3163" t="b">
        <v>1</v>
      </c>
      <c r="L3163">
        <v>75</v>
      </c>
      <c r="M3163" t="b">
        <v>1</v>
      </c>
      <c r="N3163" t="s">
        <v>8269</v>
      </c>
      <c r="O3163" s="9">
        <f t="shared" si="204"/>
        <v>105</v>
      </c>
      <c r="P3163">
        <f t="shared" si="205"/>
        <v>98.2</v>
      </c>
      <c r="Q3163" s="11" t="s">
        <v>8315</v>
      </c>
      <c r="R3163" t="s">
        <v>8316</v>
      </c>
      <c r="S3163" s="16">
        <f t="shared" si="206"/>
        <v>41982.887280092589</v>
      </c>
      <c r="T3163" s="16">
        <f t="shared" si="207"/>
        <v>42012.887280092589</v>
      </c>
    </row>
    <row r="3164" spans="1:20" ht="42" x14ac:dyDescent="0.3">
      <c r="A3164">
        <v>3612</v>
      </c>
      <c r="B3164" s="3" t="s">
        <v>3611</v>
      </c>
      <c r="C3164" s="3" t="s">
        <v>7722</v>
      </c>
      <c r="D3164" s="6">
        <v>5000</v>
      </c>
      <c r="E3164" s="8">
        <v>7220</v>
      </c>
      <c r="F3164" t="s">
        <v>8218</v>
      </c>
      <c r="G3164" t="s">
        <v>8228</v>
      </c>
      <c r="H3164" t="s">
        <v>8250</v>
      </c>
      <c r="I3164">
        <v>1402334811</v>
      </c>
      <c r="J3164">
        <v>1401470811</v>
      </c>
      <c r="K3164" t="b">
        <v>0</v>
      </c>
      <c r="L3164">
        <v>57</v>
      </c>
      <c r="M3164" t="b">
        <v>1</v>
      </c>
      <c r="N3164" t="s">
        <v>8269</v>
      </c>
      <c r="O3164" s="9">
        <f t="shared" si="204"/>
        <v>144</v>
      </c>
      <c r="P3164">
        <f t="shared" si="205"/>
        <v>126.67</v>
      </c>
      <c r="Q3164" s="11" t="s">
        <v>8315</v>
      </c>
      <c r="R3164" t="s">
        <v>8316</v>
      </c>
      <c r="S3164" s="16">
        <f t="shared" si="206"/>
        <v>41789.726979166669</v>
      </c>
      <c r="T3164" s="16">
        <f t="shared" si="207"/>
        <v>41799.726979166669</v>
      </c>
    </row>
    <row r="3165" spans="1:20" ht="28" x14ac:dyDescent="0.3">
      <c r="A3165">
        <v>3228</v>
      </c>
      <c r="B3165" s="3" t="s">
        <v>3228</v>
      </c>
      <c r="C3165" s="3" t="s">
        <v>7338</v>
      </c>
      <c r="D3165" s="6">
        <v>7000</v>
      </c>
      <c r="E3165" s="8">
        <v>7164</v>
      </c>
      <c r="F3165" t="s">
        <v>8218</v>
      </c>
      <c r="G3165" t="s">
        <v>8223</v>
      </c>
      <c r="H3165" t="s">
        <v>8245</v>
      </c>
      <c r="I3165">
        <v>1450328340</v>
      </c>
      <c r="J3165">
        <v>1447606884</v>
      </c>
      <c r="K3165" t="b">
        <v>1</v>
      </c>
      <c r="L3165">
        <v>37</v>
      </c>
      <c r="M3165" t="b">
        <v>1</v>
      </c>
      <c r="N3165" t="s">
        <v>8269</v>
      </c>
      <c r="O3165" s="9">
        <f t="shared" si="204"/>
        <v>102</v>
      </c>
      <c r="P3165">
        <f t="shared" si="205"/>
        <v>193.62</v>
      </c>
      <c r="Q3165" s="11" t="s">
        <v>8315</v>
      </c>
      <c r="R3165" t="s">
        <v>8316</v>
      </c>
      <c r="S3165" s="16">
        <f t="shared" si="206"/>
        <v>42323.70930555556</v>
      </c>
      <c r="T3165" s="16">
        <f t="shared" si="207"/>
        <v>42355.207638888889</v>
      </c>
    </row>
    <row r="3166" spans="1:20" ht="42" x14ac:dyDescent="0.3">
      <c r="A3166">
        <v>2784</v>
      </c>
      <c r="B3166" s="3" t="s">
        <v>2784</v>
      </c>
      <c r="C3166" s="3" t="s">
        <v>6894</v>
      </c>
      <c r="D3166" s="6">
        <v>6000</v>
      </c>
      <c r="E3166" s="8">
        <v>7140</v>
      </c>
      <c r="F3166" t="s">
        <v>8218</v>
      </c>
      <c r="G3166" t="s">
        <v>8223</v>
      </c>
      <c r="H3166" t="s">
        <v>8245</v>
      </c>
      <c r="I3166">
        <v>1414608843</v>
      </c>
      <c r="J3166">
        <v>1412794443</v>
      </c>
      <c r="K3166" t="b">
        <v>0</v>
      </c>
      <c r="L3166">
        <v>108</v>
      </c>
      <c r="M3166" t="b">
        <v>1</v>
      </c>
      <c r="N3166" t="s">
        <v>8269</v>
      </c>
      <c r="O3166" s="9">
        <f t="shared" si="204"/>
        <v>119</v>
      </c>
      <c r="P3166">
        <f t="shared" si="205"/>
        <v>66.11</v>
      </c>
      <c r="Q3166" s="11" t="s">
        <v>8315</v>
      </c>
      <c r="R3166" t="s">
        <v>8316</v>
      </c>
      <c r="S3166" s="16">
        <f t="shared" si="206"/>
        <v>41920.787534722222</v>
      </c>
      <c r="T3166" s="16">
        <f t="shared" si="207"/>
        <v>41941.787534722222</v>
      </c>
    </row>
    <row r="3167" spans="1:20" ht="56" x14ac:dyDescent="0.3">
      <c r="A3167">
        <v>3182</v>
      </c>
      <c r="B3167" s="3" t="s">
        <v>3182</v>
      </c>
      <c r="C3167" s="3" t="s">
        <v>7292</v>
      </c>
      <c r="D3167" s="6">
        <v>7000</v>
      </c>
      <c r="E3167" s="8">
        <v>7062</v>
      </c>
      <c r="F3167" t="s">
        <v>8218</v>
      </c>
      <c r="G3167" t="s">
        <v>8223</v>
      </c>
      <c r="H3167" t="s">
        <v>8245</v>
      </c>
      <c r="I3167">
        <v>1328029200</v>
      </c>
      <c r="J3167">
        <v>1323211621</v>
      </c>
      <c r="K3167" t="b">
        <v>1</v>
      </c>
      <c r="L3167">
        <v>151</v>
      </c>
      <c r="M3167" t="b">
        <v>1</v>
      </c>
      <c r="N3167" t="s">
        <v>8269</v>
      </c>
      <c r="O3167" s="9">
        <f t="shared" si="204"/>
        <v>101</v>
      </c>
      <c r="P3167">
        <f t="shared" si="205"/>
        <v>46.77</v>
      </c>
      <c r="Q3167" s="11" t="s">
        <v>8315</v>
      </c>
      <c r="R3167" t="s">
        <v>8316</v>
      </c>
      <c r="S3167" s="16">
        <f t="shared" si="206"/>
        <v>40883.949317129627</v>
      </c>
      <c r="T3167" s="16">
        <f t="shared" si="207"/>
        <v>40939.708333333336</v>
      </c>
    </row>
    <row r="3168" spans="1:20" ht="42" x14ac:dyDescent="0.3">
      <c r="A3168">
        <v>3527</v>
      </c>
      <c r="B3168" s="3" t="s">
        <v>3526</v>
      </c>
      <c r="C3168" s="3" t="s">
        <v>7637</v>
      </c>
      <c r="D3168" s="6">
        <v>6000</v>
      </c>
      <c r="E3168" s="8">
        <v>7015</v>
      </c>
      <c r="F3168" t="s">
        <v>8218</v>
      </c>
      <c r="G3168" t="s">
        <v>8223</v>
      </c>
      <c r="H3168" t="s">
        <v>8245</v>
      </c>
      <c r="I3168">
        <v>1436587140</v>
      </c>
      <c r="J3168">
        <v>1434069205</v>
      </c>
      <c r="K3168" t="b">
        <v>0</v>
      </c>
      <c r="L3168">
        <v>86</v>
      </c>
      <c r="M3168" t="b">
        <v>1</v>
      </c>
      <c r="N3168" t="s">
        <v>8269</v>
      </c>
      <c r="O3168" s="9">
        <f t="shared" si="204"/>
        <v>117</v>
      </c>
      <c r="P3168">
        <f t="shared" si="205"/>
        <v>81.569999999999993</v>
      </c>
      <c r="Q3168" s="11" t="s">
        <v>8315</v>
      </c>
      <c r="R3168" t="s">
        <v>8316</v>
      </c>
      <c r="S3168" s="16">
        <f t="shared" si="206"/>
        <v>42167.023206018523</v>
      </c>
      <c r="T3168" s="16">
        <f t="shared" si="207"/>
        <v>42196.165972222225</v>
      </c>
    </row>
    <row r="3169" spans="1:20" ht="42" x14ac:dyDescent="0.3">
      <c r="A3169">
        <v>3279</v>
      </c>
      <c r="B3169" s="3" t="s">
        <v>3279</v>
      </c>
      <c r="C3169" s="3" t="s">
        <v>7389</v>
      </c>
      <c r="D3169" s="6">
        <v>5800</v>
      </c>
      <c r="E3169" s="8">
        <v>6628</v>
      </c>
      <c r="F3169" t="s">
        <v>8218</v>
      </c>
      <c r="G3169" t="s">
        <v>8223</v>
      </c>
      <c r="H3169" t="s">
        <v>8245</v>
      </c>
      <c r="I3169">
        <v>1459474059</v>
      </c>
      <c r="J3169">
        <v>1456885659</v>
      </c>
      <c r="K3169" t="b">
        <v>0</v>
      </c>
      <c r="L3169">
        <v>63</v>
      </c>
      <c r="M3169" t="b">
        <v>1</v>
      </c>
      <c r="N3169" t="s">
        <v>8269</v>
      </c>
      <c r="O3169" s="9">
        <f t="shared" si="204"/>
        <v>114</v>
      </c>
      <c r="P3169">
        <f t="shared" si="205"/>
        <v>105.21</v>
      </c>
      <c r="Q3169" s="11" t="s">
        <v>8315</v>
      </c>
      <c r="R3169" t="s">
        <v>8316</v>
      </c>
      <c r="S3169" s="16">
        <f t="shared" si="206"/>
        <v>42431.102534722217</v>
      </c>
      <c r="T3169" s="16">
        <f t="shared" si="207"/>
        <v>42461.06086805556</v>
      </c>
    </row>
    <row r="3170" spans="1:20" ht="42" x14ac:dyDescent="0.3">
      <c r="A3170">
        <v>3860</v>
      </c>
      <c r="B3170" s="3" t="s">
        <v>3857</v>
      </c>
      <c r="C3170" s="3" t="s">
        <v>7969</v>
      </c>
      <c r="D3170" s="6">
        <v>6000</v>
      </c>
      <c r="E3170" s="8">
        <v>1060</v>
      </c>
      <c r="F3170" t="s">
        <v>8220</v>
      </c>
      <c r="G3170" t="s">
        <v>8223</v>
      </c>
      <c r="H3170" t="s">
        <v>8245</v>
      </c>
      <c r="I3170">
        <v>1407858710</v>
      </c>
      <c r="J3170">
        <v>1405266710</v>
      </c>
      <c r="K3170" t="b">
        <v>0</v>
      </c>
      <c r="L3170">
        <v>13</v>
      </c>
      <c r="M3170" t="b">
        <v>0</v>
      </c>
      <c r="N3170" t="s">
        <v>8269</v>
      </c>
      <c r="O3170" s="9">
        <f t="shared" si="204"/>
        <v>18</v>
      </c>
      <c r="P3170">
        <f t="shared" si="205"/>
        <v>81.540000000000006</v>
      </c>
      <c r="Q3170" s="11" t="s">
        <v>8315</v>
      </c>
      <c r="R3170" t="s">
        <v>8316</v>
      </c>
      <c r="S3170" s="16">
        <f t="shared" si="206"/>
        <v>41833.660995370366</v>
      </c>
      <c r="T3170" s="16">
        <f t="shared" si="207"/>
        <v>41863.660995370366</v>
      </c>
    </row>
    <row r="3171" spans="1:20" ht="42" x14ac:dyDescent="0.3">
      <c r="A3171">
        <v>3863</v>
      </c>
      <c r="B3171" s="3" t="s">
        <v>3860</v>
      </c>
      <c r="C3171" s="3" t="s">
        <v>7972</v>
      </c>
      <c r="D3171" s="6">
        <v>6000</v>
      </c>
      <c r="E3171" s="8">
        <v>0</v>
      </c>
      <c r="F3171" t="s">
        <v>8220</v>
      </c>
      <c r="G3171" t="s">
        <v>8223</v>
      </c>
      <c r="H3171" t="s">
        <v>8245</v>
      </c>
      <c r="I3171">
        <v>1446739905</v>
      </c>
      <c r="J3171">
        <v>1441552305</v>
      </c>
      <c r="K3171" t="b">
        <v>0</v>
      </c>
      <c r="L3171">
        <v>0</v>
      </c>
      <c r="M3171" t="b">
        <v>0</v>
      </c>
      <c r="N3171" t="s">
        <v>8269</v>
      </c>
      <c r="O3171" s="9">
        <f t="shared" si="204"/>
        <v>0</v>
      </c>
      <c r="P3171">
        <f t="shared" si="205"/>
        <v>0</v>
      </c>
      <c r="Q3171" s="11" t="s">
        <v>8315</v>
      </c>
      <c r="R3171" t="s">
        <v>8316</v>
      </c>
      <c r="S3171" s="16">
        <f t="shared" si="206"/>
        <v>42253.633159722223</v>
      </c>
      <c r="T3171" s="16">
        <f t="shared" si="207"/>
        <v>42313.674826388888</v>
      </c>
    </row>
    <row r="3172" spans="1:20" ht="42" x14ac:dyDescent="0.3">
      <c r="A3172">
        <v>3910</v>
      </c>
      <c r="B3172" s="3" t="s">
        <v>3907</v>
      </c>
      <c r="C3172" s="3" t="s">
        <v>8018</v>
      </c>
      <c r="D3172" s="6">
        <v>6000</v>
      </c>
      <c r="E3172" s="8">
        <v>185</v>
      </c>
      <c r="F3172" t="s">
        <v>8220</v>
      </c>
      <c r="G3172" t="s">
        <v>8223</v>
      </c>
      <c r="H3172" t="s">
        <v>8245</v>
      </c>
      <c r="I3172">
        <v>1441649397</v>
      </c>
      <c r="J3172">
        <v>1439057397</v>
      </c>
      <c r="K3172" t="b">
        <v>0</v>
      </c>
      <c r="L3172">
        <v>3</v>
      </c>
      <c r="M3172" t="b">
        <v>0</v>
      </c>
      <c r="N3172" t="s">
        <v>8269</v>
      </c>
      <c r="O3172" s="9">
        <f t="shared" si="204"/>
        <v>3</v>
      </c>
      <c r="P3172">
        <f t="shared" si="205"/>
        <v>61.67</v>
      </c>
      <c r="Q3172" s="11" t="s">
        <v>8315</v>
      </c>
      <c r="R3172" t="s">
        <v>8316</v>
      </c>
      <c r="S3172" s="16">
        <f t="shared" si="206"/>
        <v>42224.756909722222</v>
      </c>
      <c r="T3172" s="16">
        <f t="shared" si="207"/>
        <v>42254.756909722222</v>
      </c>
    </row>
    <row r="3173" spans="1:20" ht="28" x14ac:dyDescent="0.3">
      <c r="A3173">
        <v>3946</v>
      </c>
      <c r="B3173" s="3" t="s">
        <v>3943</v>
      </c>
      <c r="C3173" s="3" t="s">
        <v>8054</v>
      </c>
      <c r="D3173" s="6">
        <v>6000</v>
      </c>
      <c r="E3173" s="8">
        <v>195</v>
      </c>
      <c r="F3173" t="s">
        <v>8220</v>
      </c>
      <c r="G3173" t="s">
        <v>8223</v>
      </c>
      <c r="H3173" t="s">
        <v>8245</v>
      </c>
      <c r="I3173">
        <v>1425110400</v>
      </c>
      <c r="J3173">
        <v>1422388822</v>
      </c>
      <c r="K3173" t="b">
        <v>0</v>
      </c>
      <c r="L3173">
        <v>5</v>
      </c>
      <c r="M3173" t="b">
        <v>0</v>
      </c>
      <c r="N3173" t="s">
        <v>8269</v>
      </c>
      <c r="O3173" s="9">
        <f t="shared" si="204"/>
        <v>3</v>
      </c>
      <c r="P3173">
        <f t="shared" si="205"/>
        <v>39</v>
      </c>
      <c r="Q3173" s="11" t="s">
        <v>8315</v>
      </c>
      <c r="R3173" t="s">
        <v>8316</v>
      </c>
      <c r="S3173" s="16">
        <f t="shared" si="206"/>
        <v>42031.833587962959</v>
      </c>
      <c r="T3173" s="16">
        <f t="shared" si="207"/>
        <v>42063.333333333328</v>
      </c>
    </row>
    <row r="3174" spans="1:20" ht="42" x14ac:dyDescent="0.3">
      <c r="A3174">
        <v>3979</v>
      </c>
      <c r="B3174" s="3" t="s">
        <v>3976</v>
      </c>
      <c r="C3174" s="3" t="s">
        <v>8086</v>
      </c>
      <c r="D3174" s="6">
        <v>6000</v>
      </c>
      <c r="E3174" s="8">
        <v>110</v>
      </c>
      <c r="F3174" t="s">
        <v>8220</v>
      </c>
      <c r="G3174" t="s">
        <v>8224</v>
      </c>
      <c r="H3174" t="s">
        <v>8246</v>
      </c>
      <c r="I3174">
        <v>1427659200</v>
      </c>
      <c r="J3174">
        <v>1425678057</v>
      </c>
      <c r="K3174" t="b">
        <v>0</v>
      </c>
      <c r="L3174">
        <v>6</v>
      </c>
      <c r="M3174" t="b">
        <v>0</v>
      </c>
      <c r="N3174" t="s">
        <v>8269</v>
      </c>
      <c r="O3174" s="9">
        <f t="shared" si="204"/>
        <v>2</v>
      </c>
      <c r="P3174">
        <f t="shared" si="205"/>
        <v>18.329999999999998</v>
      </c>
      <c r="Q3174" s="11" t="s">
        <v>8315</v>
      </c>
      <c r="R3174" t="s">
        <v>8316</v>
      </c>
      <c r="S3174" s="16">
        <f t="shared" si="206"/>
        <v>42069.903437500005</v>
      </c>
      <c r="T3174" s="16">
        <f t="shared" si="207"/>
        <v>42092.833333333328</v>
      </c>
    </row>
    <row r="3175" spans="1:20" ht="42" x14ac:dyDescent="0.3">
      <c r="A3175">
        <v>4036</v>
      </c>
      <c r="B3175" s="3" t="s">
        <v>4032</v>
      </c>
      <c r="C3175" s="3" t="s">
        <v>7438</v>
      </c>
      <c r="D3175" s="6">
        <v>6000</v>
      </c>
      <c r="E3175" s="8">
        <v>2823</v>
      </c>
      <c r="F3175" t="s">
        <v>8220</v>
      </c>
      <c r="G3175" t="s">
        <v>8223</v>
      </c>
      <c r="H3175" t="s">
        <v>8245</v>
      </c>
      <c r="I3175">
        <v>1404253800</v>
      </c>
      <c r="J3175">
        <v>1402784964</v>
      </c>
      <c r="K3175" t="b">
        <v>0</v>
      </c>
      <c r="L3175">
        <v>17</v>
      </c>
      <c r="M3175" t="b">
        <v>0</v>
      </c>
      <c r="N3175" t="s">
        <v>8269</v>
      </c>
      <c r="O3175" s="9">
        <f t="shared" si="204"/>
        <v>47</v>
      </c>
      <c r="P3175">
        <f t="shared" si="205"/>
        <v>166.06</v>
      </c>
      <c r="Q3175" s="11" t="s">
        <v>8315</v>
      </c>
      <c r="R3175" t="s">
        <v>8316</v>
      </c>
      <c r="S3175" s="16">
        <f t="shared" si="206"/>
        <v>41804.937083333331</v>
      </c>
      <c r="T3175" s="16">
        <f t="shared" si="207"/>
        <v>41821.9375</v>
      </c>
    </row>
    <row r="3176" spans="1:20" ht="28" x14ac:dyDescent="0.3">
      <c r="A3176">
        <v>3310</v>
      </c>
      <c r="B3176" s="3" t="s">
        <v>3310</v>
      </c>
      <c r="C3176" s="3" t="s">
        <v>7420</v>
      </c>
      <c r="D3176" s="6">
        <v>6500</v>
      </c>
      <c r="E3176" s="8">
        <v>6505</v>
      </c>
      <c r="F3176" t="s">
        <v>8218</v>
      </c>
      <c r="G3176" t="s">
        <v>8223</v>
      </c>
      <c r="H3176" t="s">
        <v>8245</v>
      </c>
      <c r="I3176">
        <v>1444169825</v>
      </c>
      <c r="J3176">
        <v>1441577825</v>
      </c>
      <c r="K3176" t="b">
        <v>0</v>
      </c>
      <c r="L3176">
        <v>31</v>
      </c>
      <c r="M3176" t="b">
        <v>1</v>
      </c>
      <c r="N3176" t="s">
        <v>8269</v>
      </c>
      <c r="O3176" s="9">
        <f t="shared" si="204"/>
        <v>100</v>
      </c>
      <c r="P3176">
        <f t="shared" si="205"/>
        <v>209.84</v>
      </c>
      <c r="Q3176" s="11" t="s">
        <v>8315</v>
      </c>
      <c r="R3176" t="s">
        <v>8316</v>
      </c>
      <c r="S3176" s="16">
        <f t="shared" si="206"/>
        <v>42253.928530092591</v>
      </c>
      <c r="T3176" s="16">
        <f t="shared" si="207"/>
        <v>42283.928530092591</v>
      </c>
    </row>
    <row r="3177" spans="1:20" ht="42" x14ac:dyDescent="0.3">
      <c r="A3177">
        <v>2970</v>
      </c>
      <c r="B3177" s="3" t="s">
        <v>2970</v>
      </c>
      <c r="C3177" s="3" t="s">
        <v>7080</v>
      </c>
      <c r="D3177" s="6">
        <v>6000</v>
      </c>
      <c r="E3177" s="8">
        <v>6360</v>
      </c>
      <c r="F3177" t="s">
        <v>8218</v>
      </c>
      <c r="G3177" t="s">
        <v>8223</v>
      </c>
      <c r="H3177" t="s">
        <v>8245</v>
      </c>
      <c r="I3177">
        <v>1405699451</v>
      </c>
      <c r="J3177">
        <v>1403107451</v>
      </c>
      <c r="K3177" t="b">
        <v>0</v>
      </c>
      <c r="L3177">
        <v>91</v>
      </c>
      <c r="M3177" t="b">
        <v>1</v>
      </c>
      <c r="N3177" t="s">
        <v>8269</v>
      </c>
      <c r="O3177" s="9">
        <f t="shared" si="204"/>
        <v>106</v>
      </c>
      <c r="P3177">
        <f t="shared" si="205"/>
        <v>69.89</v>
      </c>
      <c r="Q3177" s="11" t="s">
        <v>8315</v>
      </c>
      <c r="R3177" t="s">
        <v>8316</v>
      </c>
      <c r="S3177" s="16">
        <f t="shared" si="206"/>
        <v>41808.669571759259</v>
      </c>
      <c r="T3177" s="16">
        <f t="shared" si="207"/>
        <v>41838.669571759259</v>
      </c>
    </row>
    <row r="3178" spans="1:20" x14ac:dyDescent="0.3">
      <c r="A3178">
        <v>2807</v>
      </c>
      <c r="B3178" s="3" t="s">
        <v>2807</v>
      </c>
      <c r="C3178" s="3" t="s">
        <v>6917</v>
      </c>
      <c r="D3178" s="6">
        <v>5000</v>
      </c>
      <c r="E3178" s="8">
        <v>6300</v>
      </c>
      <c r="F3178" t="s">
        <v>8218</v>
      </c>
      <c r="G3178" t="s">
        <v>8223</v>
      </c>
      <c r="H3178" t="s">
        <v>8245</v>
      </c>
      <c r="I3178">
        <v>1435611438</v>
      </c>
      <c r="J3178">
        <v>1433019438</v>
      </c>
      <c r="K3178" t="b">
        <v>0</v>
      </c>
      <c r="L3178">
        <v>93</v>
      </c>
      <c r="M3178" t="b">
        <v>1</v>
      </c>
      <c r="N3178" t="s">
        <v>8269</v>
      </c>
      <c r="O3178" s="9">
        <f t="shared" si="204"/>
        <v>126</v>
      </c>
      <c r="P3178">
        <f t="shared" si="205"/>
        <v>67.739999999999995</v>
      </c>
      <c r="Q3178" s="11" t="s">
        <v>8315</v>
      </c>
      <c r="R3178" t="s">
        <v>8316</v>
      </c>
      <c r="S3178" s="16">
        <f t="shared" si="206"/>
        <v>42154.873124999998</v>
      </c>
      <c r="T3178" s="16">
        <f t="shared" si="207"/>
        <v>42184.873124999998</v>
      </c>
    </row>
    <row r="3179" spans="1:20" ht="42" x14ac:dyDescent="0.3">
      <c r="A3179">
        <v>4046</v>
      </c>
      <c r="B3179" s="3" t="s">
        <v>4042</v>
      </c>
      <c r="C3179" s="3" t="s">
        <v>8150</v>
      </c>
      <c r="D3179" s="6">
        <v>5600</v>
      </c>
      <c r="E3179" s="8">
        <v>460</v>
      </c>
      <c r="F3179" t="s">
        <v>8220</v>
      </c>
      <c r="G3179" t="s">
        <v>8223</v>
      </c>
      <c r="H3179" t="s">
        <v>8245</v>
      </c>
      <c r="I3179">
        <v>1413992210</v>
      </c>
      <c r="J3179">
        <v>1411400210</v>
      </c>
      <c r="K3179" t="b">
        <v>0</v>
      </c>
      <c r="L3179">
        <v>12</v>
      </c>
      <c r="M3179" t="b">
        <v>0</v>
      </c>
      <c r="N3179" t="s">
        <v>8269</v>
      </c>
      <c r="O3179" s="9">
        <f t="shared" si="204"/>
        <v>8</v>
      </c>
      <c r="P3179">
        <f t="shared" si="205"/>
        <v>38.33</v>
      </c>
      <c r="Q3179" s="11" t="s">
        <v>8315</v>
      </c>
      <c r="R3179" t="s">
        <v>8316</v>
      </c>
      <c r="S3179" s="16">
        <f t="shared" si="206"/>
        <v>41904.650578703702</v>
      </c>
      <c r="T3179" s="16">
        <f t="shared" si="207"/>
        <v>41934.650578703702</v>
      </c>
    </row>
    <row r="3180" spans="1:20" ht="42" x14ac:dyDescent="0.3">
      <c r="A3180">
        <v>2881</v>
      </c>
      <c r="B3180" s="3" t="s">
        <v>2881</v>
      </c>
      <c r="C3180" s="3" t="s">
        <v>6991</v>
      </c>
      <c r="D3180" s="6">
        <v>5500</v>
      </c>
      <c r="E3180" s="8">
        <v>0</v>
      </c>
      <c r="F3180" t="s">
        <v>8220</v>
      </c>
      <c r="G3180" t="s">
        <v>8223</v>
      </c>
      <c r="H3180" t="s">
        <v>8245</v>
      </c>
      <c r="I3180">
        <v>1417620036</v>
      </c>
      <c r="J3180">
        <v>1412432436</v>
      </c>
      <c r="K3180" t="b">
        <v>0</v>
      </c>
      <c r="L3180">
        <v>0</v>
      </c>
      <c r="M3180" t="b">
        <v>0</v>
      </c>
      <c r="N3180" t="s">
        <v>8269</v>
      </c>
      <c r="O3180" s="9">
        <f t="shared" si="204"/>
        <v>0</v>
      </c>
      <c r="P3180">
        <f t="shared" si="205"/>
        <v>0</v>
      </c>
      <c r="Q3180" s="11" t="s">
        <v>8315</v>
      </c>
      <c r="R3180" t="s">
        <v>8316</v>
      </c>
      <c r="S3180" s="16">
        <f t="shared" si="206"/>
        <v>41916.597638888888</v>
      </c>
      <c r="T3180" s="16">
        <f t="shared" si="207"/>
        <v>41976.639305555553</v>
      </c>
    </row>
    <row r="3181" spans="1:20" ht="42" x14ac:dyDescent="0.3">
      <c r="A3181">
        <v>2892</v>
      </c>
      <c r="B3181" s="3" t="s">
        <v>2892</v>
      </c>
      <c r="C3181" s="3" t="s">
        <v>7002</v>
      </c>
      <c r="D3181" s="6">
        <v>5500</v>
      </c>
      <c r="E3181" s="8">
        <v>500</v>
      </c>
      <c r="F3181" t="s">
        <v>8220</v>
      </c>
      <c r="G3181" t="s">
        <v>8223</v>
      </c>
      <c r="H3181" t="s">
        <v>8245</v>
      </c>
      <c r="I3181">
        <v>1409000400</v>
      </c>
      <c r="J3181">
        <v>1408381704</v>
      </c>
      <c r="K3181" t="b">
        <v>0</v>
      </c>
      <c r="L3181">
        <v>17</v>
      </c>
      <c r="M3181" t="b">
        <v>0</v>
      </c>
      <c r="N3181" t="s">
        <v>8269</v>
      </c>
      <c r="O3181" s="9">
        <f t="shared" si="204"/>
        <v>9</v>
      </c>
      <c r="P3181">
        <f t="shared" si="205"/>
        <v>29.41</v>
      </c>
      <c r="Q3181" s="11" t="s">
        <v>8315</v>
      </c>
      <c r="R3181" t="s">
        <v>8316</v>
      </c>
      <c r="S3181" s="16">
        <f t="shared" si="206"/>
        <v>41869.714166666665</v>
      </c>
      <c r="T3181" s="16">
        <f t="shared" si="207"/>
        <v>41876.875</v>
      </c>
    </row>
    <row r="3182" spans="1:20" ht="56" x14ac:dyDescent="0.3">
      <c r="A3182">
        <v>2900</v>
      </c>
      <c r="B3182" s="3" t="s">
        <v>2900</v>
      </c>
      <c r="C3182" s="3" t="s">
        <v>7010</v>
      </c>
      <c r="D3182" s="6">
        <v>5500</v>
      </c>
      <c r="E3182" s="8">
        <v>3405</v>
      </c>
      <c r="F3182" t="s">
        <v>8220</v>
      </c>
      <c r="G3182" t="s">
        <v>8223</v>
      </c>
      <c r="H3182" t="s">
        <v>8245</v>
      </c>
      <c r="I3182">
        <v>1407562632</v>
      </c>
      <c r="J3182">
        <v>1404970632</v>
      </c>
      <c r="K3182" t="b">
        <v>0</v>
      </c>
      <c r="L3182">
        <v>7</v>
      </c>
      <c r="M3182" t="b">
        <v>0</v>
      </c>
      <c r="N3182" t="s">
        <v>8269</v>
      </c>
      <c r="O3182" s="9">
        <f t="shared" si="204"/>
        <v>62</v>
      </c>
      <c r="P3182">
        <f t="shared" si="205"/>
        <v>486.43</v>
      </c>
      <c r="Q3182" s="11" t="s">
        <v>8315</v>
      </c>
      <c r="R3182" t="s">
        <v>8316</v>
      </c>
      <c r="S3182" s="16">
        <f t="shared" si="206"/>
        <v>41830.234166666669</v>
      </c>
      <c r="T3182" s="16">
        <f t="shared" si="207"/>
        <v>41860.234166666669</v>
      </c>
    </row>
    <row r="3183" spans="1:20" ht="42" x14ac:dyDescent="0.3">
      <c r="A3183">
        <v>3424</v>
      </c>
      <c r="B3183" s="3" t="s">
        <v>3423</v>
      </c>
      <c r="C3183" s="3" t="s">
        <v>7534</v>
      </c>
      <c r="D3183" s="6">
        <v>6000</v>
      </c>
      <c r="E3183" s="8">
        <v>6215</v>
      </c>
      <c r="F3183" t="s">
        <v>8218</v>
      </c>
      <c r="G3183" t="s">
        <v>8223</v>
      </c>
      <c r="H3183" t="s">
        <v>8245</v>
      </c>
      <c r="I3183">
        <v>1423119540</v>
      </c>
      <c r="J3183">
        <v>1421252084</v>
      </c>
      <c r="K3183" t="b">
        <v>0</v>
      </c>
      <c r="L3183">
        <v>76</v>
      </c>
      <c r="M3183" t="b">
        <v>1</v>
      </c>
      <c r="N3183" t="s">
        <v>8269</v>
      </c>
      <c r="O3183" s="9">
        <f t="shared" si="204"/>
        <v>104</v>
      </c>
      <c r="P3183">
        <f t="shared" si="205"/>
        <v>81.78</v>
      </c>
      <c r="Q3183" s="11" t="s">
        <v>8315</v>
      </c>
      <c r="R3183" t="s">
        <v>8316</v>
      </c>
      <c r="S3183" s="16">
        <f t="shared" si="206"/>
        <v>42018.676898148144</v>
      </c>
      <c r="T3183" s="16">
        <f t="shared" si="207"/>
        <v>42040.290972222225</v>
      </c>
    </row>
    <row r="3184" spans="1:20" ht="42" x14ac:dyDescent="0.3">
      <c r="A3184">
        <v>3239</v>
      </c>
      <c r="B3184" s="3" t="s">
        <v>3239</v>
      </c>
      <c r="C3184" s="3" t="s">
        <v>7349</v>
      </c>
      <c r="D3184" s="6">
        <v>5862</v>
      </c>
      <c r="E3184" s="8">
        <v>6208.98</v>
      </c>
      <c r="F3184" t="s">
        <v>8218</v>
      </c>
      <c r="G3184" t="s">
        <v>8224</v>
      </c>
      <c r="H3184" t="s">
        <v>8246</v>
      </c>
      <c r="I3184">
        <v>1445817540</v>
      </c>
      <c r="J3184">
        <v>1443665293</v>
      </c>
      <c r="K3184" t="b">
        <v>1</v>
      </c>
      <c r="L3184">
        <v>104</v>
      </c>
      <c r="M3184" t="b">
        <v>1</v>
      </c>
      <c r="N3184" t="s">
        <v>8269</v>
      </c>
      <c r="O3184" s="9">
        <f t="shared" si="204"/>
        <v>106</v>
      </c>
      <c r="P3184">
        <f t="shared" si="205"/>
        <v>59.7</v>
      </c>
      <c r="Q3184" s="11" t="s">
        <v>8315</v>
      </c>
      <c r="R3184" t="s">
        <v>8316</v>
      </c>
      <c r="S3184" s="16">
        <f t="shared" si="206"/>
        <v>42278.089039351849</v>
      </c>
      <c r="T3184" s="16">
        <f t="shared" si="207"/>
        <v>42302.999305555553</v>
      </c>
    </row>
    <row r="3185" spans="1:21" ht="42" x14ac:dyDescent="0.3">
      <c r="A3185">
        <v>3574</v>
      </c>
      <c r="B3185" s="3" t="s">
        <v>3573</v>
      </c>
      <c r="C3185" s="3" t="s">
        <v>7684</v>
      </c>
      <c r="D3185" s="6">
        <v>5800</v>
      </c>
      <c r="E3185" s="8">
        <v>6155</v>
      </c>
      <c r="F3185" t="s">
        <v>8218</v>
      </c>
      <c r="G3185" t="s">
        <v>8223</v>
      </c>
      <c r="H3185" t="s">
        <v>8245</v>
      </c>
      <c r="I3185">
        <v>1415921848</v>
      </c>
      <c r="J3185">
        <v>1413326248</v>
      </c>
      <c r="K3185" t="b">
        <v>0</v>
      </c>
      <c r="L3185">
        <v>45</v>
      </c>
      <c r="M3185" t="b">
        <v>1</v>
      </c>
      <c r="N3185" t="s">
        <v>8269</v>
      </c>
      <c r="O3185" s="9">
        <f t="shared" si="204"/>
        <v>106</v>
      </c>
      <c r="P3185">
        <f t="shared" si="205"/>
        <v>136.78</v>
      </c>
      <c r="Q3185" s="11" t="s">
        <v>8315</v>
      </c>
      <c r="R3185" t="s">
        <v>8316</v>
      </c>
      <c r="S3185" s="16">
        <f t="shared" si="206"/>
        <v>41926.942685185182</v>
      </c>
      <c r="T3185" s="16">
        <f t="shared" si="207"/>
        <v>41956.984351851846</v>
      </c>
    </row>
    <row r="3186" spans="1:21" ht="28" x14ac:dyDescent="0.3">
      <c r="A3186">
        <v>3342</v>
      </c>
      <c r="B3186" s="3" t="s">
        <v>3342</v>
      </c>
      <c r="C3186" s="3" t="s">
        <v>7452</v>
      </c>
      <c r="D3186" s="6">
        <v>6000</v>
      </c>
      <c r="E3186" s="8">
        <v>6100</v>
      </c>
      <c r="F3186" t="s">
        <v>8218</v>
      </c>
      <c r="G3186" t="s">
        <v>8223</v>
      </c>
      <c r="H3186" t="s">
        <v>8245</v>
      </c>
      <c r="I3186">
        <v>1427864340</v>
      </c>
      <c r="J3186">
        <v>1425020810</v>
      </c>
      <c r="K3186" t="b">
        <v>0</v>
      </c>
      <c r="L3186">
        <v>78</v>
      </c>
      <c r="M3186" t="b">
        <v>1</v>
      </c>
      <c r="N3186" t="s">
        <v>8269</v>
      </c>
      <c r="O3186" s="9">
        <f t="shared" si="204"/>
        <v>102</v>
      </c>
      <c r="P3186">
        <f t="shared" si="205"/>
        <v>78.209999999999994</v>
      </c>
      <c r="Q3186" s="11" t="s">
        <v>8315</v>
      </c>
      <c r="R3186" t="s">
        <v>8316</v>
      </c>
      <c r="S3186" s="16">
        <f t="shared" si="206"/>
        <v>42062.296412037031</v>
      </c>
      <c r="T3186" s="16">
        <f t="shared" si="207"/>
        <v>42095.207638888889</v>
      </c>
    </row>
    <row r="3187" spans="1:21" ht="28" x14ac:dyDescent="0.3">
      <c r="A3187">
        <v>3281</v>
      </c>
      <c r="B3187" s="3" t="s">
        <v>3281</v>
      </c>
      <c r="C3187" s="3" t="s">
        <v>7391</v>
      </c>
      <c r="D3187" s="6">
        <v>5000</v>
      </c>
      <c r="E3187" s="8">
        <v>6080</v>
      </c>
      <c r="F3187" t="s">
        <v>8218</v>
      </c>
      <c r="G3187" t="s">
        <v>8223</v>
      </c>
      <c r="H3187" t="s">
        <v>8245</v>
      </c>
      <c r="I3187">
        <v>1441153705</v>
      </c>
      <c r="J3187">
        <v>1438561705</v>
      </c>
      <c r="K3187" t="b">
        <v>0</v>
      </c>
      <c r="L3187">
        <v>47</v>
      </c>
      <c r="M3187" t="b">
        <v>1</v>
      </c>
      <c r="N3187" t="s">
        <v>8269</v>
      </c>
      <c r="O3187" s="9">
        <f t="shared" si="204"/>
        <v>122</v>
      </c>
      <c r="P3187">
        <f t="shared" si="205"/>
        <v>129.36000000000001</v>
      </c>
      <c r="Q3187" s="11" t="s">
        <v>8315</v>
      </c>
      <c r="R3187" t="s">
        <v>8316</v>
      </c>
      <c r="S3187" s="16">
        <f t="shared" si="206"/>
        <v>42219.019733796296</v>
      </c>
      <c r="T3187" s="16">
        <f t="shared" si="207"/>
        <v>42249.019733796296</v>
      </c>
    </row>
    <row r="3188" spans="1:21" ht="42" x14ac:dyDescent="0.3">
      <c r="A3188">
        <v>523</v>
      </c>
      <c r="B3188" s="3" t="s">
        <v>524</v>
      </c>
      <c r="C3188" s="3" t="s">
        <v>4633</v>
      </c>
      <c r="D3188" s="6">
        <v>5000</v>
      </c>
      <c r="E3188" s="8">
        <v>6030</v>
      </c>
      <c r="F3188" t="s">
        <v>8218</v>
      </c>
      <c r="G3188" t="s">
        <v>8223</v>
      </c>
      <c r="H3188" t="s">
        <v>8245</v>
      </c>
      <c r="I3188">
        <v>1442805076</v>
      </c>
      <c r="J3188">
        <v>1440213076</v>
      </c>
      <c r="K3188" t="b">
        <v>0</v>
      </c>
      <c r="L3188">
        <v>84</v>
      </c>
      <c r="M3188" t="b">
        <v>1</v>
      </c>
      <c r="N3188" t="s">
        <v>8269</v>
      </c>
      <c r="O3188" s="9">
        <f t="shared" si="204"/>
        <v>121</v>
      </c>
      <c r="P3188">
        <f t="shared" si="205"/>
        <v>71.790000000000006</v>
      </c>
      <c r="Q3188" s="11" t="s">
        <v>8315</v>
      </c>
      <c r="R3188" t="s">
        <v>8316</v>
      </c>
      <c r="S3188" s="16">
        <f t="shared" si="206"/>
        <v>42238.13282407407</v>
      </c>
      <c r="T3188" s="16">
        <f t="shared" si="207"/>
        <v>42268.13282407407</v>
      </c>
    </row>
    <row r="3189" spans="1:21" ht="42" x14ac:dyDescent="0.3">
      <c r="A3189">
        <v>3731</v>
      </c>
      <c r="B3189" s="3" t="s">
        <v>3728</v>
      </c>
      <c r="C3189" s="3" t="s">
        <v>7841</v>
      </c>
      <c r="D3189" s="6">
        <v>5500</v>
      </c>
      <c r="E3189" s="8">
        <v>620</v>
      </c>
      <c r="F3189" t="s">
        <v>8220</v>
      </c>
      <c r="G3189" t="s">
        <v>8223</v>
      </c>
      <c r="H3189" t="s">
        <v>8245</v>
      </c>
      <c r="I3189">
        <v>1420860180</v>
      </c>
      <c r="J3189">
        <v>1418234646</v>
      </c>
      <c r="K3189" t="b">
        <v>0</v>
      </c>
      <c r="L3189">
        <v>12</v>
      </c>
      <c r="M3189" t="b">
        <v>0</v>
      </c>
      <c r="N3189" t="s">
        <v>8269</v>
      </c>
      <c r="O3189" s="9">
        <f t="shared" si="204"/>
        <v>11</v>
      </c>
      <c r="P3189">
        <f t="shared" si="205"/>
        <v>51.67</v>
      </c>
      <c r="Q3189" s="11" t="s">
        <v>8315</v>
      </c>
      <c r="R3189" t="s">
        <v>8316</v>
      </c>
      <c r="S3189" s="16">
        <f t="shared" si="206"/>
        <v>41983.752847222218</v>
      </c>
      <c r="T3189" s="16">
        <f t="shared" si="207"/>
        <v>42014.140972222223</v>
      </c>
    </row>
    <row r="3190" spans="1:21" ht="4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04"/>
        <v>65</v>
      </c>
      <c r="P3190">
        <f t="shared" si="205"/>
        <v>14.44</v>
      </c>
      <c r="Q3190" s="11" t="s">
        <v>8315</v>
      </c>
      <c r="R3190" t="s">
        <v>8357</v>
      </c>
      <c r="S3190" s="16">
        <f t="shared" si="206"/>
        <v>42144.415532407409</v>
      </c>
      <c r="T3190" s="16">
        <f t="shared" si="207"/>
        <v>42165.415532407409</v>
      </c>
      <c r="U3190">
        <f>YEAR(S3190)</f>
        <v>2015</v>
      </c>
    </row>
    <row r="3191" spans="1:21" ht="42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04"/>
        <v>12</v>
      </c>
      <c r="P3191">
        <f t="shared" si="205"/>
        <v>356.84</v>
      </c>
      <c r="Q3191" s="11" t="s">
        <v>8315</v>
      </c>
      <c r="R3191" t="s">
        <v>8357</v>
      </c>
      <c r="S3191" s="16">
        <f t="shared" si="206"/>
        <v>42118.346435185187</v>
      </c>
      <c r="T3191" s="16">
        <f t="shared" si="207"/>
        <v>42148.346435185187</v>
      </c>
    </row>
    <row r="3192" spans="1:21" ht="4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04"/>
        <v>0</v>
      </c>
      <c r="P3192">
        <f t="shared" si="205"/>
        <v>0</v>
      </c>
      <c r="Q3192" s="11" t="s">
        <v>8315</v>
      </c>
      <c r="R3192" t="s">
        <v>8357</v>
      </c>
      <c r="S3192" s="16">
        <f t="shared" si="206"/>
        <v>42683.151331018518</v>
      </c>
      <c r="T3192" s="16">
        <f t="shared" si="207"/>
        <v>42713.192997685182</v>
      </c>
    </row>
    <row r="3193" spans="1:21" ht="4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04"/>
        <v>4</v>
      </c>
      <c r="P3193">
        <f t="shared" si="205"/>
        <v>37.75</v>
      </c>
      <c r="Q3193" s="11" t="s">
        <v>8315</v>
      </c>
      <c r="R3193" t="s">
        <v>8357</v>
      </c>
      <c r="S3193" s="16">
        <f t="shared" si="206"/>
        <v>42538.755428240736</v>
      </c>
      <c r="T3193" s="16">
        <f t="shared" si="207"/>
        <v>42598.755428240736</v>
      </c>
    </row>
    <row r="3194" spans="1:21" ht="4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04"/>
        <v>1</v>
      </c>
      <c r="P3194">
        <f t="shared" si="205"/>
        <v>12.75</v>
      </c>
      <c r="Q3194" s="11" t="s">
        <v>8315</v>
      </c>
      <c r="R3194" t="s">
        <v>8357</v>
      </c>
      <c r="S3194" s="16">
        <f t="shared" si="206"/>
        <v>42018.94049768518</v>
      </c>
      <c r="T3194" s="16">
        <f t="shared" si="207"/>
        <v>42063.916666666672</v>
      </c>
      <c r="U3194">
        <f>YEAR(S3194)</f>
        <v>2015</v>
      </c>
    </row>
    <row r="3195" spans="1:21" ht="4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04"/>
        <v>12</v>
      </c>
      <c r="P3195">
        <f t="shared" si="205"/>
        <v>24.46</v>
      </c>
      <c r="Q3195" s="11" t="s">
        <v>8315</v>
      </c>
      <c r="R3195" t="s">
        <v>8357</v>
      </c>
      <c r="S3195" s="16">
        <f t="shared" si="206"/>
        <v>42010.968240740738</v>
      </c>
      <c r="T3195" s="16">
        <f t="shared" si="207"/>
        <v>42055.968240740738</v>
      </c>
      <c r="U3195">
        <f>YEAR(S3195)</f>
        <v>2015</v>
      </c>
    </row>
    <row r="3196" spans="1:21" ht="4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04"/>
        <v>0</v>
      </c>
      <c r="P3196">
        <f t="shared" si="205"/>
        <v>0</v>
      </c>
      <c r="Q3196" s="11" t="s">
        <v>8315</v>
      </c>
      <c r="R3196" t="s">
        <v>8357</v>
      </c>
      <c r="S3196" s="16">
        <f t="shared" si="206"/>
        <v>42182.062476851846</v>
      </c>
      <c r="T3196" s="16">
        <f t="shared" si="207"/>
        <v>42212.062476851846</v>
      </c>
    </row>
    <row r="3197" spans="1:21" ht="42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04"/>
        <v>59</v>
      </c>
      <c r="P3197">
        <f t="shared" si="205"/>
        <v>53.08</v>
      </c>
      <c r="Q3197" s="11" t="s">
        <v>8315</v>
      </c>
      <c r="R3197" t="s">
        <v>8357</v>
      </c>
      <c r="S3197" s="16">
        <f t="shared" si="206"/>
        <v>42017.594236111108</v>
      </c>
      <c r="T3197" s="16">
        <f t="shared" si="207"/>
        <v>42047.594236111108</v>
      </c>
    </row>
    <row r="3198" spans="1:21" ht="4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04"/>
        <v>0</v>
      </c>
      <c r="P3198">
        <f t="shared" si="205"/>
        <v>300</v>
      </c>
      <c r="Q3198" s="11" t="s">
        <v>8315</v>
      </c>
      <c r="R3198" t="s">
        <v>8357</v>
      </c>
      <c r="S3198" s="16">
        <f t="shared" si="206"/>
        <v>42157.598090277781</v>
      </c>
      <c r="T3198" s="16">
        <f t="shared" si="207"/>
        <v>42217.583333333328</v>
      </c>
    </row>
    <row r="3199" spans="1:21" ht="2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04"/>
        <v>11</v>
      </c>
      <c r="P3199">
        <f t="shared" si="205"/>
        <v>286.25</v>
      </c>
      <c r="Q3199" s="11" t="s">
        <v>8315</v>
      </c>
      <c r="R3199" t="s">
        <v>8357</v>
      </c>
      <c r="S3199" s="16">
        <f t="shared" si="206"/>
        <v>42009.493263888886</v>
      </c>
      <c r="T3199" s="16">
        <f t="shared" si="207"/>
        <v>42039.493263888886</v>
      </c>
    </row>
    <row r="3200" spans="1:21" ht="42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04"/>
        <v>0</v>
      </c>
      <c r="P3200">
        <f t="shared" si="205"/>
        <v>36.67</v>
      </c>
      <c r="Q3200" s="11" t="s">
        <v>8315</v>
      </c>
      <c r="R3200" t="s">
        <v>8357</v>
      </c>
      <c r="S3200" s="16">
        <f t="shared" si="206"/>
        <v>42013.424502314811</v>
      </c>
      <c r="T3200" s="16">
        <f t="shared" si="207"/>
        <v>42051.424502314811</v>
      </c>
    </row>
    <row r="3201" spans="1:21" ht="4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04"/>
        <v>52</v>
      </c>
      <c r="P3201">
        <f t="shared" si="205"/>
        <v>49.21</v>
      </c>
      <c r="Q3201" s="11" t="s">
        <v>8315</v>
      </c>
      <c r="R3201" t="s">
        <v>8357</v>
      </c>
      <c r="S3201" s="16">
        <f t="shared" si="206"/>
        <v>41858.761782407404</v>
      </c>
      <c r="T3201" s="16">
        <f t="shared" si="207"/>
        <v>41888.875</v>
      </c>
    </row>
    <row r="3202" spans="1:21" ht="42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04"/>
        <v>0</v>
      </c>
      <c r="P3202">
        <f t="shared" si="205"/>
        <v>1</v>
      </c>
      <c r="Q3202" s="11" t="s">
        <v>8315</v>
      </c>
      <c r="R3202" t="s">
        <v>8357</v>
      </c>
      <c r="S3202" s="16">
        <f t="shared" si="206"/>
        <v>42460.320613425924</v>
      </c>
      <c r="T3202" s="16">
        <f t="shared" si="207"/>
        <v>42490.231944444444</v>
      </c>
    </row>
    <row r="3203" spans="1:21" ht="4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04"/>
        <v>1</v>
      </c>
      <c r="P3203">
        <f t="shared" si="205"/>
        <v>12.5</v>
      </c>
      <c r="Q3203" s="11" t="s">
        <v>8315</v>
      </c>
      <c r="R3203" t="s">
        <v>8357</v>
      </c>
      <c r="S3203" s="16">
        <f t="shared" si="206"/>
        <v>41861.767094907409</v>
      </c>
      <c r="T3203" s="16">
        <f t="shared" si="207"/>
        <v>41882.767094907409</v>
      </c>
      <c r="U3203">
        <f>YEAR(S3203)</f>
        <v>2014</v>
      </c>
    </row>
    <row r="3204" spans="1:21" ht="4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4"/>
        <v>55</v>
      </c>
      <c r="P3204">
        <f t="shared" si="205"/>
        <v>109.04</v>
      </c>
      <c r="Q3204" s="11" t="s">
        <v>8315</v>
      </c>
      <c r="R3204" t="s">
        <v>8357</v>
      </c>
      <c r="S3204" s="16">
        <f t="shared" si="206"/>
        <v>42293.853541666671</v>
      </c>
      <c r="T3204" s="16">
        <f t="shared" si="207"/>
        <v>42352.249305555553</v>
      </c>
    </row>
    <row r="3205" spans="1:21" ht="28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4"/>
        <v>25</v>
      </c>
      <c r="P3205">
        <f t="shared" si="205"/>
        <v>41.67</v>
      </c>
      <c r="Q3205" s="11" t="s">
        <v>8315</v>
      </c>
      <c r="R3205" t="s">
        <v>8357</v>
      </c>
      <c r="S3205" s="16">
        <f t="shared" si="206"/>
        <v>42242.988680555558</v>
      </c>
      <c r="T3205" s="16">
        <f t="shared" si="207"/>
        <v>42272.988680555558</v>
      </c>
    </row>
    <row r="3206" spans="1:21" ht="4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4"/>
        <v>0</v>
      </c>
      <c r="P3206">
        <f t="shared" si="205"/>
        <v>0</v>
      </c>
      <c r="Q3206" s="11" t="s">
        <v>8315</v>
      </c>
      <c r="R3206" t="s">
        <v>8357</v>
      </c>
      <c r="S3206" s="16">
        <f t="shared" si="206"/>
        <v>42172.686099537037</v>
      </c>
      <c r="T3206" s="16">
        <f t="shared" si="207"/>
        <v>42202.676388888889</v>
      </c>
    </row>
    <row r="3207" spans="1:21" ht="4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4"/>
        <v>3</v>
      </c>
      <c r="P3207">
        <f t="shared" si="205"/>
        <v>22.75</v>
      </c>
      <c r="Q3207" s="11" t="s">
        <v>8315</v>
      </c>
      <c r="R3207" t="s">
        <v>8357</v>
      </c>
      <c r="S3207" s="16">
        <f t="shared" si="206"/>
        <v>42095.374675925923</v>
      </c>
      <c r="T3207" s="16">
        <f t="shared" si="207"/>
        <v>42125.374675925923</v>
      </c>
      <c r="U3207">
        <f>YEAR(S3207)</f>
        <v>2015</v>
      </c>
    </row>
    <row r="3208" spans="1:21" ht="4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4"/>
        <v>0</v>
      </c>
      <c r="P3208">
        <f t="shared" si="205"/>
        <v>0</v>
      </c>
      <c r="Q3208" s="11" t="s">
        <v>8315</v>
      </c>
      <c r="R3208" t="s">
        <v>8357</v>
      </c>
      <c r="S3208" s="16">
        <f t="shared" si="206"/>
        <v>42236.276053240741</v>
      </c>
      <c r="T3208" s="16">
        <f t="shared" si="207"/>
        <v>42266.276053240741</v>
      </c>
    </row>
    <row r="3209" spans="1:21" ht="4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4"/>
        <v>46</v>
      </c>
      <c r="P3209">
        <f t="shared" si="205"/>
        <v>70.83</v>
      </c>
      <c r="Q3209" s="11" t="s">
        <v>8315</v>
      </c>
      <c r="R3209" t="s">
        <v>8357</v>
      </c>
      <c r="S3209" s="16">
        <f t="shared" si="206"/>
        <v>42057.277858796297</v>
      </c>
      <c r="T3209" s="16">
        <f t="shared" si="207"/>
        <v>42117.236192129625</v>
      </c>
    </row>
    <row r="3210" spans="1:21" ht="56" x14ac:dyDescent="0.3">
      <c r="A3210">
        <v>3941</v>
      </c>
      <c r="B3210" s="3" t="s">
        <v>3938</v>
      </c>
      <c r="C3210" s="3" t="s">
        <v>8049</v>
      </c>
      <c r="D3210" s="6">
        <v>5500</v>
      </c>
      <c r="E3210" s="8">
        <v>50</v>
      </c>
      <c r="F3210" t="s">
        <v>8220</v>
      </c>
      <c r="G3210" t="s">
        <v>8223</v>
      </c>
      <c r="H3210" t="s">
        <v>8245</v>
      </c>
      <c r="I3210">
        <v>1416877200</v>
      </c>
      <c r="J3210">
        <v>1414505137</v>
      </c>
      <c r="K3210" t="b">
        <v>0</v>
      </c>
      <c r="L3210">
        <v>2</v>
      </c>
      <c r="M3210" t="b">
        <v>0</v>
      </c>
      <c r="N3210" t="s">
        <v>8269</v>
      </c>
      <c r="O3210" s="9">
        <f t="shared" si="204"/>
        <v>1</v>
      </c>
      <c r="P3210">
        <f t="shared" si="205"/>
        <v>25</v>
      </c>
      <c r="Q3210" s="11" t="s">
        <v>8315</v>
      </c>
      <c r="R3210" t="s">
        <v>8316</v>
      </c>
      <c r="S3210" s="16">
        <f t="shared" si="206"/>
        <v>41940.587233796294</v>
      </c>
      <c r="T3210" s="16">
        <f t="shared" si="207"/>
        <v>41968.041666666672</v>
      </c>
    </row>
    <row r="3211" spans="1:21" ht="42" x14ac:dyDescent="0.3">
      <c r="A3211">
        <v>3956</v>
      </c>
      <c r="B3211" s="3" t="s">
        <v>3953</v>
      </c>
      <c r="C3211" s="3" t="s">
        <v>8063</v>
      </c>
      <c r="D3211" s="6">
        <v>5500</v>
      </c>
      <c r="E3211" s="8">
        <v>0</v>
      </c>
      <c r="F3211" t="s">
        <v>8220</v>
      </c>
      <c r="G3211" t="s">
        <v>8223</v>
      </c>
      <c r="H3211" t="s">
        <v>8245</v>
      </c>
      <c r="I3211">
        <v>1461543600</v>
      </c>
      <c r="J3211">
        <v>1459203727</v>
      </c>
      <c r="K3211" t="b">
        <v>0</v>
      </c>
      <c r="L3211">
        <v>0</v>
      </c>
      <c r="M3211" t="b">
        <v>0</v>
      </c>
      <c r="N3211" t="s">
        <v>8269</v>
      </c>
      <c r="O3211" s="9">
        <f t="shared" si="204"/>
        <v>0</v>
      </c>
      <c r="P3211">
        <f t="shared" si="205"/>
        <v>0</v>
      </c>
      <c r="Q3211" s="11" t="s">
        <v>8315</v>
      </c>
      <c r="R3211" t="s">
        <v>8316</v>
      </c>
      <c r="S3211" s="16">
        <f t="shared" si="206"/>
        <v>42457.932025462964</v>
      </c>
      <c r="T3211" s="16">
        <f t="shared" si="207"/>
        <v>42485.013888888891</v>
      </c>
    </row>
    <row r="3212" spans="1:21" ht="42" x14ac:dyDescent="0.3">
      <c r="A3212">
        <v>3213</v>
      </c>
      <c r="B3212" s="3" t="s">
        <v>3213</v>
      </c>
      <c r="C3212" s="3" t="s">
        <v>7323</v>
      </c>
      <c r="D3212" s="6">
        <v>6000</v>
      </c>
      <c r="E3212" s="8">
        <v>6007</v>
      </c>
      <c r="F3212" t="s">
        <v>8218</v>
      </c>
      <c r="G3212" t="s">
        <v>8224</v>
      </c>
      <c r="H3212" t="s">
        <v>8246</v>
      </c>
      <c r="I3212">
        <v>1437934759</v>
      </c>
      <c r="J3212">
        <v>1434478759</v>
      </c>
      <c r="K3212" t="b">
        <v>1</v>
      </c>
      <c r="L3212">
        <v>47</v>
      </c>
      <c r="M3212" t="b">
        <v>1</v>
      </c>
      <c r="N3212" t="s">
        <v>8269</v>
      </c>
      <c r="O3212" s="9">
        <f t="shared" si="204"/>
        <v>100</v>
      </c>
      <c r="P3212">
        <f t="shared" si="205"/>
        <v>127.81</v>
      </c>
      <c r="Q3212" s="11" t="s">
        <v>8315</v>
      </c>
      <c r="R3212" t="s">
        <v>8316</v>
      </c>
      <c r="S3212" s="16">
        <f t="shared" si="206"/>
        <v>42171.763414351852</v>
      </c>
      <c r="T3212" s="16">
        <f t="shared" si="207"/>
        <v>42211.763414351852</v>
      </c>
    </row>
    <row r="3213" spans="1:21" ht="42" x14ac:dyDescent="0.3">
      <c r="A3213">
        <v>3384</v>
      </c>
      <c r="B3213" s="3" t="s">
        <v>3383</v>
      </c>
      <c r="C3213" s="3" t="s">
        <v>7494</v>
      </c>
      <c r="D3213" s="6">
        <v>6000</v>
      </c>
      <c r="E3213" s="8">
        <v>6000.66</v>
      </c>
      <c r="F3213" t="s">
        <v>8218</v>
      </c>
      <c r="G3213" t="s">
        <v>8223</v>
      </c>
      <c r="H3213" t="s">
        <v>8245</v>
      </c>
      <c r="I3213">
        <v>1448074800</v>
      </c>
      <c r="J3213">
        <v>1444874768</v>
      </c>
      <c r="K3213" t="b">
        <v>0</v>
      </c>
      <c r="L3213">
        <v>64</v>
      </c>
      <c r="M3213" t="b">
        <v>1</v>
      </c>
      <c r="N3213" t="s">
        <v>8269</v>
      </c>
      <c r="O3213" s="9">
        <f t="shared" si="204"/>
        <v>100</v>
      </c>
      <c r="P3213">
        <f t="shared" si="205"/>
        <v>93.76</v>
      </c>
      <c r="Q3213" s="11" t="s">
        <v>8315</v>
      </c>
      <c r="R3213" t="s">
        <v>8316</v>
      </c>
      <c r="S3213" s="16">
        <f t="shared" si="206"/>
        <v>42292.087592592594</v>
      </c>
      <c r="T3213" s="16">
        <f t="shared" si="207"/>
        <v>42329.125</v>
      </c>
    </row>
    <row r="3214" spans="1:21" ht="42" x14ac:dyDescent="0.3">
      <c r="A3214">
        <v>2822</v>
      </c>
      <c r="B3214" s="3" t="s">
        <v>2822</v>
      </c>
      <c r="C3214" s="3" t="s">
        <v>6932</v>
      </c>
      <c r="D3214" s="6">
        <v>6000</v>
      </c>
      <c r="E3214" s="8">
        <v>6000</v>
      </c>
      <c r="F3214" t="s">
        <v>8218</v>
      </c>
      <c r="G3214" t="s">
        <v>8223</v>
      </c>
      <c r="H3214" t="s">
        <v>8245</v>
      </c>
      <c r="I3214">
        <v>1427469892</v>
      </c>
      <c r="J3214">
        <v>1424881492</v>
      </c>
      <c r="K3214" t="b">
        <v>0</v>
      </c>
      <c r="L3214">
        <v>94</v>
      </c>
      <c r="M3214" t="b">
        <v>1</v>
      </c>
      <c r="N3214" t="s">
        <v>8269</v>
      </c>
      <c r="O3214" s="9">
        <f t="shared" si="204"/>
        <v>100</v>
      </c>
      <c r="P3214">
        <f t="shared" si="205"/>
        <v>63.83</v>
      </c>
      <c r="Q3214" s="11" t="s">
        <v>8315</v>
      </c>
      <c r="R3214" t="s">
        <v>8316</v>
      </c>
      <c r="S3214" s="16">
        <f t="shared" si="206"/>
        <v>42060.683935185181</v>
      </c>
      <c r="T3214" s="16">
        <f t="shared" si="207"/>
        <v>42090.642268518524</v>
      </c>
    </row>
    <row r="3215" spans="1:21" ht="42" x14ac:dyDescent="0.3">
      <c r="A3215">
        <v>3332</v>
      </c>
      <c r="B3215" s="3" t="s">
        <v>3332</v>
      </c>
      <c r="C3215" s="3" t="s">
        <v>7442</v>
      </c>
      <c r="D3215" s="6">
        <v>6000</v>
      </c>
      <c r="E3215" s="8">
        <v>6000</v>
      </c>
      <c r="F3215" t="s">
        <v>8218</v>
      </c>
      <c r="G3215" t="s">
        <v>8223</v>
      </c>
      <c r="H3215" t="s">
        <v>8245</v>
      </c>
      <c r="I3215">
        <v>1405802330</v>
      </c>
      <c r="J3215">
        <v>1403210330</v>
      </c>
      <c r="K3215" t="b">
        <v>0</v>
      </c>
      <c r="L3215">
        <v>83</v>
      </c>
      <c r="M3215" t="b">
        <v>1</v>
      </c>
      <c r="N3215" t="s">
        <v>8269</v>
      </c>
      <c r="O3215" s="9">
        <f t="shared" ref="O3215:O3278" si="208">ROUND(E3215/D3215*100,0)</f>
        <v>100</v>
      </c>
      <c r="P3215">
        <f t="shared" ref="P3215:P3278" si="209">IFERROR(ROUND(E3215/L3215,2),0)</f>
        <v>72.290000000000006</v>
      </c>
      <c r="Q3215" s="11" t="s">
        <v>8315</v>
      </c>
      <c r="R3215" t="s">
        <v>8316</v>
      </c>
      <c r="S3215" s="16">
        <f t="shared" ref="S3215:S3278" si="210">(((J3215/60)/60/24)+DATE(1970,1,1))</f>
        <v>41809.860300925924</v>
      </c>
      <c r="T3215" s="16">
        <f t="shared" ref="T3215:T3278" si="211">(((I3215/60)/60)/24)+DATE(1970,1,1)</f>
        <v>41839.860300925924</v>
      </c>
    </row>
    <row r="3216" spans="1:21" ht="42" x14ac:dyDescent="0.3">
      <c r="A3216">
        <v>3233</v>
      </c>
      <c r="B3216" s="3" t="s">
        <v>3233</v>
      </c>
      <c r="C3216" s="3" t="s">
        <v>7343</v>
      </c>
      <c r="D3216" s="6">
        <v>5000</v>
      </c>
      <c r="E3216" s="8">
        <v>5940</v>
      </c>
      <c r="F3216" t="s">
        <v>8218</v>
      </c>
      <c r="G3216" t="s">
        <v>8223</v>
      </c>
      <c r="H3216" t="s">
        <v>8245</v>
      </c>
      <c r="I3216">
        <v>1488482355</v>
      </c>
      <c r="J3216">
        <v>1485890355</v>
      </c>
      <c r="K3216" t="b">
        <v>0</v>
      </c>
      <c r="L3216">
        <v>61</v>
      </c>
      <c r="M3216" t="b">
        <v>1</v>
      </c>
      <c r="N3216" t="s">
        <v>8269</v>
      </c>
      <c r="O3216" s="9">
        <f t="shared" si="208"/>
        <v>119</v>
      </c>
      <c r="P3216">
        <f t="shared" si="209"/>
        <v>97.38</v>
      </c>
      <c r="Q3216" s="11" t="s">
        <v>8315</v>
      </c>
      <c r="R3216" t="s">
        <v>8316</v>
      </c>
      <c r="S3216" s="16">
        <f t="shared" si="210"/>
        <v>42766.805034722223</v>
      </c>
      <c r="T3216" s="16">
        <f t="shared" si="211"/>
        <v>42796.805034722223</v>
      </c>
    </row>
    <row r="3217" spans="1:20" ht="42" x14ac:dyDescent="0.3">
      <c r="A3217">
        <v>3553</v>
      </c>
      <c r="B3217" s="3" t="s">
        <v>3552</v>
      </c>
      <c r="C3217" s="3" t="s">
        <v>7663</v>
      </c>
      <c r="D3217" s="6">
        <v>5500</v>
      </c>
      <c r="E3217" s="8">
        <v>5845</v>
      </c>
      <c r="F3217" t="s">
        <v>8218</v>
      </c>
      <c r="G3217" t="s">
        <v>8223</v>
      </c>
      <c r="H3217" t="s">
        <v>8245</v>
      </c>
      <c r="I3217">
        <v>1439337600</v>
      </c>
      <c r="J3217">
        <v>1436575280</v>
      </c>
      <c r="K3217" t="b">
        <v>0</v>
      </c>
      <c r="L3217">
        <v>104</v>
      </c>
      <c r="M3217" t="b">
        <v>1</v>
      </c>
      <c r="N3217" t="s">
        <v>8269</v>
      </c>
      <c r="O3217" s="9">
        <f t="shared" si="208"/>
        <v>106</v>
      </c>
      <c r="P3217">
        <f t="shared" si="209"/>
        <v>56.2</v>
      </c>
      <c r="Q3217" s="11" t="s">
        <v>8315</v>
      </c>
      <c r="R3217" t="s">
        <v>8316</v>
      </c>
      <c r="S3217" s="16">
        <f t="shared" si="210"/>
        <v>42196.028703703705</v>
      </c>
      <c r="T3217" s="16">
        <f t="shared" si="211"/>
        <v>42228</v>
      </c>
    </row>
    <row r="3218" spans="1:20" ht="42" x14ac:dyDescent="0.3">
      <c r="A3218">
        <v>2799</v>
      </c>
      <c r="B3218" s="3" t="s">
        <v>2799</v>
      </c>
      <c r="C3218" s="3" t="s">
        <v>6909</v>
      </c>
      <c r="D3218" s="6">
        <v>5000</v>
      </c>
      <c r="E3218" s="8">
        <v>5831.74</v>
      </c>
      <c r="F3218" t="s">
        <v>8218</v>
      </c>
      <c r="G3218" t="s">
        <v>8224</v>
      </c>
      <c r="H3218" t="s">
        <v>8246</v>
      </c>
      <c r="I3218">
        <v>1466179200</v>
      </c>
      <c r="J3218">
        <v>1463466070</v>
      </c>
      <c r="K3218" t="b">
        <v>0</v>
      </c>
      <c r="L3218">
        <v>130</v>
      </c>
      <c r="M3218" t="b">
        <v>1</v>
      </c>
      <c r="N3218" t="s">
        <v>8269</v>
      </c>
      <c r="O3218" s="9">
        <f t="shared" si="208"/>
        <v>117</v>
      </c>
      <c r="P3218">
        <f t="shared" si="209"/>
        <v>44.86</v>
      </c>
      <c r="Q3218" s="11" t="s">
        <v>8315</v>
      </c>
      <c r="R3218" t="s">
        <v>8316</v>
      </c>
      <c r="S3218" s="16">
        <f t="shared" si="210"/>
        <v>42507.264699074076</v>
      </c>
      <c r="T3218" s="16">
        <f t="shared" si="211"/>
        <v>42538.666666666672</v>
      </c>
    </row>
    <row r="3219" spans="1:20" ht="42" x14ac:dyDescent="0.3">
      <c r="A3219">
        <v>3655</v>
      </c>
      <c r="B3219" s="3" t="s">
        <v>3652</v>
      </c>
      <c r="C3219" s="3" t="s">
        <v>7765</v>
      </c>
      <c r="D3219" s="6">
        <v>5000</v>
      </c>
      <c r="E3219" s="8">
        <v>5813</v>
      </c>
      <c r="F3219" t="s">
        <v>8218</v>
      </c>
      <c r="G3219" t="s">
        <v>8223</v>
      </c>
      <c r="H3219" t="s">
        <v>8245</v>
      </c>
      <c r="I3219">
        <v>1437202740</v>
      </c>
      <c r="J3219">
        <v>1434654998</v>
      </c>
      <c r="K3219" t="b">
        <v>0</v>
      </c>
      <c r="L3219">
        <v>79</v>
      </c>
      <c r="M3219" t="b">
        <v>1</v>
      </c>
      <c r="N3219" t="s">
        <v>8269</v>
      </c>
      <c r="O3219" s="9">
        <f t="shared" si="208"/>
        <v>116</v>
      </c>
      <c r="P3219">
        <f t="shared" si="209"/>
        <v>73.58</v>
      </c>
      <c r="Q3219" s="11" t="s">
        <v>8315</v>
      </c>
      <c r="R3219" t="s">
        <v>8316</v>
      </c>
      <c r="S3219" s="16">
        <f t="shared" si="210"/>
        <v>42173.803217592591</v>
      </c>
      <c r="T3219" s="16">
        <f t="shared" si="211"/>
        <v>42203.290972222225</v>
      </c>
    </row>
    <row r="3220" spans="1:20" ht="42" x14ac:dyDescent="0.3">
      <c r="A3220">
        <v>3249</v>
      </c>
      <c r="B3220" s="3" t="s">
        <v>3249</v>
      </c>
      <c r="C3220" s="3" t="s">
        <v>7359</v>
      </c>
      <c r="D3220" s="6">
        <v>5500</v>
      </c>
      <c r="E3220" s="8">
        <v>5771</v>
      </c>
      <c r="F3220" t="s">
        <v>8218</v>
      </c>
      <c r="G3220" t="s">
        <v>8223</v>
      </c>
      <c r="H3220" t="s">
        <v>8245</v>
      </c>
      <c r="I3220">
        <v>1434822914</v>
      </c>
      <c r="J3220">
        <v>1432230914</v>
      </c>
      <c r="K3220" t="b">
        <v>1</v>
      </c>
      <c r="L3220">
        <v>88</v>
      </c>
      <c r="M3220" t="b">
        <v>1</v>
      </c>
      <c r="N3220" t="s">
        <v>8269</v>
      </c>
      <c r="O3220" s="9">
        <f t="shared" si="208"/>
        <v>105</v>
      </c>
      <c r="P3220">
        <f t="shared" si="209"/>
        <v>65.58</v>
      </c>
      <c r="Q3220" s="11" t="s">
        <v>8315</v>
      </c>
      <c r="R3220" t="s">
        <v>8316</v>
      </c>
      <c r="S3220" s="16">
        <f t="shared" si="210"/>
        <v>42145.746689814812</v>
      </c>
      <c r="T3220" s="16">
        <f t="shared" si="211"/>
        <v>42175.746689814812</v>
      </c>
    </row>
    <row r="3221" spans="1:20" ht="42" x14ac:dyDescent="0.3">
      <c r="A3221">
        <v>3456</v>
      </c>
      <c r="B3221" s="3" t="s">
        <v>3455</v>
      </c>
      <c r="C3221" s="3" t="s">
        <v>7566</v>
      </c>
      <c r="D3221" s="6">
        <v>3000</v>
      </c>
      <c r="E3221" s="8">
        <v>5739</v>
      </c>
      <c r="F3221" t="s">
        <v>8218</v>
      </c>
      <c r="G3221" t="s">
        <v>8223</v>
      </c>
      <c r="H3221" t="s">
        <v>8245</v>
      </c>
      <c r="I3221">
        <v>1406876340</v>
      </c>
      <c r="J3221">
        <v>1404190567</v>
      </c>
      <c r="K3221" t="b">
        <v>0</v>
      </c>
      <c r="L3221">
        <v>16</v>
      </c>
      <c r="M3221" t="b">
        <v>1</v>
      </c>
      <c r="N3221" t="s">
        <v>8269</v>
      </c>
      <c r="O3221" s="9">
        <f t="shared" si="208"/>
        <v>191</v>
      </c>
      <c r="P3221">
        <f t="shared" si="209"/>
        <v>358.69</v>
      </c>
      <c r="Q3221" s="11" t="s">
        <v>8315</v>
      </c>
      <c r="R3221" t="s">
        <v>8316</v>
      </c>
      <c r="S3221" s="16">
        <f t="shared" si="210"/>
        <v>41821.205636574072</v>
      </c>
      <c r="T3221" s="16">
        <f t="shared" si="211"/>
        <v>41852.290972222225</v>
      </c>
    </row>
    <row r="3222" spans="1:20" ht="42" x14ac:dyDescent="0.3">
      <c r="A3222">
        <v>2852</v>
      </c>
      <c r="B3222" s="3" t="s">
        <v>2852</v>
      </c>
      <c r="C3222" s="3" t="s">
        <v>6962</v>
      </c>
      <c r="D3222" s="6">
        <v>5000</v>
      </c>
      <c r="E3222" s="8">
        <v>95</v>
      </c>
      <c r="F3222" t="s">
        <v>8220</v>
      </c>
      <c r="G3222" t="s">
        <v>8223</v>
      </c>
      <c r="H3222" t="s">
        <v>8245</v>
      </c>
      <c r="I3222">
        <v>1403312703</v>
      </c>
      <c r="J3222">
        <v>1400720703</v>
      </c>
      <c r="K3222" t="b">
        <v>0</v>
      </c>
      <c r="L3222">
        <v>6</v>
      </c>
      <c r="M3222" t="b">
        <v>0</v>
      </c>
      <c r="N3222" t="s">
        <v>8269</v>
      </c>
      <c r="O3222" s="9">
        <f t="shared" si="208"/>
        <v>2</v>
      </c>
      <c r="P3222">
        <f t="shared" si="209"/>
        <v>15.83</v>
      </c>
      <c r="Q3222" s="11" t="s">
        <v>8315</v>
      </c>
      <c r="R3222" t="s">
        <v>8316</v>
      </c>
      <c r="S3222" s="16">
        <f t="shared" si="210"/>
        <v>41781.045173611114</v>
      </c>
      <c r="T3222" s="16">
        <f t="shared" si="211"/>
        <v>41811.045173611114</v>
      </c>
    </row>
    <row r="3223" spans="1:20" ht="42" x14ac:dyDescent="0.3">
      <c r="A3223">
        <v>2866</v>
      </c>
      <c r="B3223" s="3" t="s">
        <v>2866</v>
      </c>
      <c r="C3223" s="3" t="s">
        <v>6976</v>
      </c>
      <c r="D3223" s="6">
        <v>5000</v>
      </c>
      <c r="E3223" s="8">
        <v>45</v>
      </c>
      <c r="F3223" t="s">
        <v>8220</v>
      </c>
      <c r="G3223" t="s">
        <v>8223</v>
      </c>
      <c r="H3223" t="s">
        <v>8245</v>
      </c>
      <c r="I3223">
        <v>1476482400</v>
      </c>
      <c r="J3223">
        <v>1473893721</v>
      </c>
      <c r="K3223" t="b">
        <v>0</v>
      </c>
      <c r="L3223">
        <v>2</v>
      </c>
      <c r="M3223" t="b">
        <v>0</v>
      </c>
      <c r="N3223" t="s">
        <v>8269</v>
      </c>
      <c r="O3223" s="9">
        <f t="shared" si="208"/>
        <v>1</v>
      </c>
      <c r="P3223">
        <f t="shared" si="209"/>
        <v>22.5</v>
      </c>
      <c r="Q3223" s="11" t="s">
        <v>8315</v>
      </c>
      <c r="R3223" t="s">
        <v>8316</v>
      </c>
      <c r="S3223" s="16">
        <f t="shared" si="210"/>
        <v>42627.955104166671</v>
      </c>
      <c r="T3223" s="16">
        <f t="shared" si="211"/>
        <v>42657.916666666672</v>
      </c>
    </row>
    <row r="3224" spans="1:20" ht="42" x14ac:dyDescent="0.3">
      <c r="A3224">
        <v>2870</v>
      </c>
      <c r="B3224" s="3" t="s">
        <v>2870</v>
      </c>
      <c r="C3224" s="3" t="s">
        <v>6980</v>
      </c>
      <c r="D3224" s="6">
        <v>5000</v>
      </c>
      <c r="E3224" s="8">
        <v>750</v>
      </c>
      <c r="F3224" t="s">
        <v>8220</v>
      </c>
      <c r="G3224" t="s">
        <v>8223</v>
      </c>
      <c r="H3224" t="s">
        <v>8245</v>
      </c>
      <c r="I3224">
        <v>1400301165</v>
      </c>
      <c r="J3224">
        <v>1397709165</v>
      </c>
      <c r="K3224" t="b">
        <v>0</v>
      </c>
      <c r="L3224">
        <v>9</v>
      </c>
      <c r="M3224" t="b">
        <v>0</v>
      </c>
      <c r="N3224" t="s">
        <v>8269</v>
      </c>
      <c r="O3224" s="9">
        <f t="shared" si="208"/>
        <v>15</v>
      </c>
      <c r="P3224">
        <f t="shared" si="209"/>
        <v>83.33</v>
      </c>
      <c r="Q3224" s="11" t="s">
        <v>8315</v>
      </c>
      <c r="R3224" t="s">
        <v>8316</v>
      </c>
      <c r="S3224" s="16">
        <f t="shared" si="210"/>
        <v>41746.189409722225</v>
      </c>
      <c r="T3224" s="16">
        <f t="shared" si="211"/>
        <v>41776.189409722225</v>
      </c>
    </row>
    <row r="3225" spans="1:20" ht="42" x14ac:dyDescent="0.3">
      <c r="A3225">
        <v>2874</v>
      </c>
      <c r="B3225" s="3" t="s">
        <v>2874</v>
      </c>
      <c r="C3225" s="3" t="s">
        <v>6984</v>
      </c>
      <c r="D3225" s="6">
        <v>5000</v>
      </c>
      <c r="E3225" s="8">
        <v>271</v>
      </c>
      <c r="F3225" t="s">
        <v>8220</v>
      </c>
      <c r="G3225" t="s">
        <v>8223</v>
      </c>
      <c r="H3225" t="s">
        <v>8245</v>
      </c>
      <c r="I3225">
        <v>1484684186</v>
      </c>
      <c r="J3225">
        <v>1482092186</v>
      </c>
      <c r="K3225" t="b">
        <v>0</v>
      </c>
      <c r="L3225">
        <v>3</v>
      </c>
      <c r="M3225" t="b">
        <v>0</v>
      </c>
      <c r="N3225" t="s">
        <v>8269</v>
      </c>
      <c r="O3225" s="9">
        <f t="shared" si="208"/>
        <v>5</v>
      </c>
      <c r="P3225">
        <f t="shared" si="209"/>
        <v>90.33</v>
      </c>
      <c r="Q3225" s="11" t="s">
        <v>8315</v>
      </c>
      <c r="R3225" t="s">
        <v>8316</v>
      </c>
      <c r="S3225" s="16">
        <f t="shared" si="210"/>
        <v>42722.84474537037</v>
      </c>
      <c r="T3225" s="16">
        <f t="shared" si="211"/>
        <v>42752.84474537037</v>
      </c>
    </row>
    <row r="3226" spans="1:20" x14ac:dyDescent="0.3">
      <c r="A3226">
        <v>2893</v>
      </c>
      <c r="B3226" s="3" t="s">
        <v>2893</v>
      </c>
      <c r="C3226" s="3" t="s">
        <v>7003</v>
      </c>
      <c r="D3226" s="6">
        <v>5000</v>
      </c>
      <c r="E3226" s="8">
        <v>25</v>
      </c>
      <c r="F3226" t="s">
        <v>8220</v>
      </c>
      <c r="G3226" t="s">
        <v>8223</v>
      </c>
      <c r="H3226" t="s">
        <v>8245</v>
      </c>
      <c r="I3226">
        <v>1420768800</v>
      </c>
      <c r="J3226">
        <v>1415644395</v>
      </c>
      <c r="K3226" t="b">
        <v>0</v>
      </c>
      <c r="L3226">
        <v>2</v>
      </c>
      <c r="M3226" t="b">
        <v>0</v>
      </c>
      <c r="N3226" t="s">
        <v>8269</v>
      </c>
      <c r="O3226" s="9">
        <f t="shared" si="208"/>
        <v>1</v>
      </c>
      <c r="P3226">
        <f t="shared" si="209"/>
        <v>12.5</v>
      </c>
      <c r="Q3226" s="11" t="s">
        <v>8315</v>
      </c>
      <c r="R3226" t="s">
        <v>8316</v>
      </c>
      <c r="S3226" s="16">
        <f t="shared" si="210"/>
        <v>41953.773090277777</v>
      </c>
      <c r="T3226" s="16">
        <f t="shared" si="211"/>
        <v>42013.083333333328</v>
      </c>
    </row>
    <row r="3227" spans="1:20" ht="42" x14ac:dyDescent="0.3">
      <c r="A3227">
        <v>2903</v>
      </c>
      <c r="B3227" s="3" t="s">
        <v>2903</v>
      </c>
      <c r="C3227" s="3" t="s">
        <v>7013</v>
      </c>
      <c r="D3227" s="6">
        <v>5000</v>
      </c>
      <c r="E3227" s="8">
        <v>39</v>
      </c>
      <c r="F3227" t="s">
        <v>8220</v>
      </c>
      <c r="G3227" t="s">
        <v>8223</v>
      </c>
      <c r="H3227" t="s">
        <v>8245</v>
      </c>
      <c r="I3227">
        <v>1441771218</v>
      </c>
      <c r="J3227">
        <v>1436587218</v>
      </c>
      <c r="K3227" t="b">
        <v>0</v>
      </c>
      <c r="L3227">
        <v>4</v>
      </c>
      <c r="M3227" t="b">
        <v>0</v>
      </c>
      <c r="N3227" t="s">
        <v>8269</v>
      </c>
      <c r="O3227" s="9">
        <f t="shared" si="208"/>
        <v>1</v>
      </c>
      <c r="P3227">
        <f t="shared" si="209"/>
        <v>9.75</v>
      </c>
      <c r="Q3227" s="11" t="s">
        <v>8315</v>
      </c>
      <c r="R3227" t="s">
        <v>8316</v>
      </c>
      <c r="S3227" s="16">
        <f t="shared" si="210"/>
        <v>42196.166874999995</v>
      </c>
      <c r="T3227" s="16">
        <f t="shared" si="211"/>
        <v>42256.166874999995</v>
      </c>
    </row>
    <row r="3228" spans="1:20" ht="42" x14ac:dyDescent="0.3">
      <c r="A3228">
        <v>2918</v>
      </c>
      <c r="B3228" s="3" t="s">
        <v>2918</v>
      </c>
      <c r="C3228" s="3" t="s">
        <v>7028</v>
      </c>
      <c r="D3228" s="6">
        <v>5000</v>
      </c>
      <c r="E3228" s="8">
        <v>1362</v>
      </c>
      <c r="F3228" t="s">
        <v>8220</v>
      </c>
      <c r="G3228" t="s">
        <v>8223</v>
      </c>
      <c r="H3228" t="s">
        <v>8245</v>
      </c>
      <c r="I3228">
        <v>1446131207</v>
      </c>
      <c r="J3228">
        <v>1443712007</v>
      </c>
      <c r="K3228" t="b">
        <v>0</v>
      </c>
      <c r="L3228">
        <v>20</v>
      </c>
      <c r="M3228" t="b">
        <v>0</v>
      </c>
      <c r="N3228" t="s">
        <v>8269</v>
      </c>
      <c r="O3228" s="9">
        <f t="shared" si="208"/>
        <v>27</v>
      </c>
      <c r="P3228">
        <f t="shared" si="209"/>
        <v>68.099999999999994</v>
      </c>
      <c r="Q3228" s="11" t="s">
        <v>8315</v>
      </c>
      <c r="R3228" t="s">
        <v>8316</v>
      </c>
      <c r="S3228" s="16">
        <f t="shared" si="210"/>
        <v>42278.629710648151</v>
      </c>
      <c r="T3228" s="16">
        <f t="shared" si="211"/>
        <v>42306.629710648151</v>
      </c>
    </row>
    <row r="3229" spans="1:20" ht="28" x14ac:dyDescent="0.3">
      <c r="A3229">
        <v>3158</v>
      </c>
      <c r="B3229" s="3" t="s">
        <v>3158</v>
      </c>
      <c r="C3229" s="3" t="s">
        <v>7268</v>
      </c>
      <c r="D3229" s="6">
        <v>5000</v>
      </c>
      <c r="E3229" s="8">
        <v>5700</v>
      </c>
      <c r="F3229" t="s">
        <v>8218</v>
      </c>
      <c r="G3229" t="s">
        <v>8223</v>
      </c>
      <c r="H3229" t="s">
        <v>8245</v>
      </c>
      <c r="I3229">
        <v>1374523752</v>
      </c>
      <c r="J3229">
        <v>1371931752</v>
      </c>
      <c r="K3229" t="b">
        <v>1</v>
      </c>
      <c r="L3229">
        <v>69</v>
      </c>
      <c r="M3229" t="b">
        <v>1</v>
      </c>
      <c r="N3229" t="s">
        <v>8269</v>
      </c>
      <c r="O3229" s="9">
        <f t="shared" si="208"/>
        <v>114</v>
      </c>
      <c r="P3229">
        <f t="shared" si="209"/>
        <v>82.61</v>
      </c>
      <c r="Q3229" s="11" t="s">
        <v>8315</v>
      </c>
      <c r="R3229" t="s">
        <v>8316</v>
      </c>
      <c r="S3229" s="16">
        <f t="shared" si="210"/>
        <v>41447.839722222219</v>
      </c>
      <c r="T3229" s="16">
        <f t="shared" si="211"/>
        <v>41477.839722222219</v>
      </c>
    </row>
    <row r="3230" spans="1:20" ht="42" x14ac:dyDescent="0.3">
      <c r="A3230">
        <v>2967</v>
      </c>
      <c r="B3230" s="3" t="s">
        <v>2967</v>
      </c>
      <c r="C3230" s="3" t="s">
        <v>7077</v>
      </c>
      <c r="D3230" s="6">
        <v>5000</v>
      </c>
      <c r="E3230" s="8">
        <v>5696</v>
      </c>
      <c r="F3230" t="s">
        <v>8218</v>
      </c>
      <c r="G3230" t="s">
        <v>8223</v>
      </c>
      <c r="H3230" t="s">
        <v>8245</v>
      </c>
      <c r="I3230">
        <v>1425872692</v>
      </c>
      <c r="J3230">
        <v>1423284292</v>
      </c>
      <c r="K3230" t="b">
        <v>0</v>
      </c>
      <c r="L3230">
        <v>71</v>
      </c>
      <c r="M3230" t="b">
        <v>1</v>
      </c>
      <c r="N3230" t="s">
        <v>8269</v>
      </c>
      <c r="O3230" s="9">
        <f t="shared" si="208"/>
        <v>114</v>
      </c>
      <c r="P3230">
        <f t="shared" si="209"/>
        <v>80.23</v>
      </c>
      <c r="Q3230" s="11" t="s">
        <v>8315</v>
      </c>
      <c r="R3230" t="s">
        <v>8316</v>
      </c>
      <c r="S3230" s="16">
        <f t="shared" si="210"/>
        <v>42042.197824074072</v>
      </c>
      <c r="T3230" s="16">
        <f t="shared" si="211"/>
        <v>42072.156157407408</v>
      </c>
    </row>
    <row r="3231" spans="1:20" ht="42" x14ac:dyDescent="0.3">
      <c r="A3231">
        <v>3361</v>
      </c>
      <c r="B3231" s="3" t="s">
        <v>3360</v>
      </c>
      <c r="C3231" s="3" t="s">
        <v>7471</v>
      </c>
      <c r="D3231" s="6">
        <v>5000</v>
      </c>
      <c r="E3231" s="8">
        <v>5673</v>
      </c>
      <c r="F3231" t="s">
        <v>8218</v>
      </c>
      <c r="G3231" t="s">
        <v>8223</v>
      </c>
      <c r="H3231" t="s">
        <v>8245</v>
      </c>
      <c r="I3231">
        <v>1409587140</v>
      </c>
      <c r="J3231">
        <v>1408062990</v>
      </c>
      <c r="K3231" t="b">
        <v>0</v>
      </c>
      <c r="L3231">
        <v>68</v>
      </c>
      <c r="M3231" t="b">
        <v>1</v>
      </c>
      <c r="N3231" t="s">
        <v>8269</v>
      </c>
      <c r="O3231" s="9">
        <f t="shared" si="208"/>
        <v>113</v>
      </c>
      <c r="P3231">
        <f t="shared" si="209"/>
        <v>83.43</v>
      </c>
      <c r="Q3231" s="11" t="s">
        <v>8315</v>
      </c>
      <c r="R3231" t="s">
        <v>8316</v>
      </c>
      <c r="S3231" s="16">
        <f t="shared" si="210"/>
        <v>41866.025347222225</v>
      </c>
      <c r="T3231" s="16">
        <f t="shared" si="211"/>
        <v>41883.665972222225</v>
      </c>
    </row>
    <row r="3232" spans="1:20" ht="42" x14ac:dyDescent="0.3">
      <c r="A3232">
        <v>3554</v>
      </c>
      <c r="B3232" s="3" t="s">
        <v>3553</v>
      </c>
      <c r="C3232" s="3" t="s">
        <v>7664</v>
      </c>
      <c r="D3232" s="6">
        <v>5000</v>
      </c>
      <c r="E3232" s="8">
        <v>5671.11</v>
      </c>
      <c r="F3232" t="s">
        <v>8218</v>
      </c>
      <c r="G3232" t="s">
        <v>8223</v>
      </c>
      <c r="H3232" t="s">
        <v>8245</v>
      </c>
      <c r="I3232">
        <v>1423674000</v>
      </c>
      <c r="J3232">
        <v>1421025159</v>
      </c>
      <c r="K3232" t="b">
        <v>0</v>
      </c>
      <c r="L3232">
        <v>53</v>
      </c>
      <c r="M3232" t="b">
        <v>1</v>
      </c>
      <c r="N3232" t="s">
        <v>8269</v>
      </c>
      <c r="O3232" s="9">
        <f t="shared" si="208"/>
        <v>113</v>
      </c>
      <c r="P3232">
        <f t="shared" si="209"/>
        <v>107</v>
      </c>
      <c r="Q3232" s="11" t="s">
        <v>8315</v>
      </c>
      <c r="R3232" t="s">
        <v>8316</v>
      </c>
      <c r="S3232" s="16">
        <f t="shared" si="210"/>
        <v>42016.050451388888</v>
      </c>
      <c r="T3232" s="16">
        <f t="shared" si="211"/>
        <v>42046.708333333328</v>
      </c>
    </row>
    <row r="3233" spans="1:20" ht="42" x14ac:dyDescent="0.3">
      <c r="A3233">
        <v>2812</v>
      </c>
      <c r="B3233" s="3" t="s">
        <v>2812</v>
      </c>
      <c r="C3233" s="3" t="s">
        <v>6922</v>
      </c>
      <c r="D3233" s="6">
        <v>5000</v>
      </c>
      <c r="E3233" s="8">
        <v>5665</v>
      </c>
      <c r="F3233" t="s">
        <v>8218</v>
      </c>
      <c r="G3233" t="s">
        <v>8228</v>
      </c>
      <c r="H3233" t="s">
        <v>8250</v>
      </c>
      <c r="I3233">
        <v>1428292800</v>
      </c>
      <c r="J3233">
        <v>1424368298</v>
      </c>
      <c r="K3233" t="b">
        <v>0</v>
      </c>
      <c r="L3233">
        <v>83</v>
      </c>
      <c r="M3233" t="b">
        <v>1</v>
      </c>
      <c r="N3233" t="s">
        <v>8269</v>
      </c>
      <c r="O3233" s="9">
        <f t="shared" si="208"/>
        <v>113</v>
      </c>
      <c r="P3233">
        <f t="shared" si="209"/>
        <v>68.25</v>
      </c>
      <c r="Q3233" s="11" t="s">
        <v>8315</v>
      </c>
      <c r="R3233" t="s">
        <v>8316</v>
      </c>
      <c r="S3233" s="16">
        <f t="shared" si="210"/>
        <v>42054.74418981481</v>
      </c>
      <c r="T3233" s="16">
        <f t="shared" si="211"/>
        <v>42100.166666666672</v>
      </c>
    </row>
    <row r="3234" spans="1:20" ht="42" x14ac:dyDescent="0.3">
      <c r="A3234">
        <v>3489</v>
      </c>
      <c r="B3234" s="3" t="s">
        <v>3488</v>
      </c>
      <c r="C3234" s="3" t="s">
        <v>7599</v>
      </c>
      <c r="D3234" s="6">
        <v>5000</v>
      </c>
      <c r="E3234" s="8">
        <v>5635</v>
      </c>
      <c r="F3234" t="s">
        <v>8218</v>
      </c>
      <c r="G3234" t="s">
        <v>8224</v>
      </c>
      <c r="H3234" t="s">
        <v>8246</v>
      </c>
      <c r="I3234">
        <v>1400965200</v>
      </c>
      <c r="J3234">
        <v>1398352531</v>
      </c>
      <c r="K3234" t="b">
        <v>0</v>
      </c>
      <c r="L3234">
        <v>72</v>
      </c>
      <c r="M3234" t="b">
        <v>1</v>
      </c>
      <c r="N3234" t="s">
        <v>8269</v>
      </c>
      <c r="O3234" s="9">
        <f t="shared" si="208"/>
        <v>113</v>
      </c>
      <c r="P3234">
        <f t="shared" si="209"/>
        <v>78.260000000000005</v>
      </c>
      <c r="Q3234" s="11" t="s">
        <v>8315</v>
      </c>
      <c r="R3234" t="s">
        <v>8316</v>
      </c>
      <c r="S3234" s="16">
        <f t="shared" si="210"/>
        <v>41753.635775462964</v>
      </c>
      <c r="T3234" s="16">
        <f t="shared" si="211"/>
        <v>41783.875</v>
      </c>
    </row>
    <row r="3235" spans="1:20" ht="42" x14ac:dyDescent="0.3">
      <c r="A3235">
        <v>3542</v>
      </c>
      <c r="B3235" s="3" t="s">
        <v>3541</v>
      </c>
      <c r="C3235" s="3" t="s">
        <v>7652</v>
      </c>
      <c r="D3235" s="6">
        <v>5500</v>
      </c>
      <c r="E3235" s="8">
        <v>5623</v>
      </c>
      <c r="F3235" t="s">
        <v>8218</v>
      </c>
      <c r="G3235" t="s">
        <v>8223</v>
      </c>
      <c r="H3235" t="s">
        <v>8245</v>
      </c>
      <c r="I3235">
        <v>1410099822</v>
      </c>
      <c r="J3235">
        <v>1404915822</v>
      </c>
      <c r="K3235" t="b">
        <v>0</v>
      </c>
      <c r="L3235">
        <v>85</v>
      </c>
      <c r="M3235" t="b">
        <v>1</v>
      </c>
      <c r="N3235" t="s">
        <v>8269</v>
      </c>
      <c r="O3235" s="9">
        <f t="shared" si="208"/>
        <v>102</v>
      </c>
      <c r="P3235">
        <f t="shared" si="209"/>
        <v>66.150000000000006</v>
      </c>
      <c r="Q3235" s="11" t="s">
        <v>8315</v>
      </c>
      <c r="R3235" t="s">
        <v>8316</v>
      </c>
      <c r="S3235" s="16">
        <f t="shared" si="210"/>
        <v>41829.599791666667</v>
      </c>
      <c r="T3235" s="16">
        <f t="shared" si="211"/>
        <v>41889.599791666667</v>
      </c>
    </row>
    <row r="3236" spans="1:20" x14ac:dyDescent="0.3">
      <c r="A3236">
        <v>3285</v>
      </c>
      <c r="B3236" s="3" t="s">
        <v>3285</v>
      </c>
      <c r="C3236" s="3" t="s">
        <v>7395</v>
      </c>
      <c r="D3236" s="6">
        <v>4999</v>
      </c>
      <c r="E3236" s="8">
        <v>5604</v>
      </c>
      <c r="F3236" t="s">
        <v>8218</v>
      </c>
      <c r="G3236" t="s">
        <v>8223</v>
      </c>
      <c r="H3236" t="s">
        <v>8245</v>
      </c>
      <c r="I3236">
        <v>1488258000</v>
      </c>
      <c r="J3236">
        <v>1485556626</v>
      </c>
      <c r="K3236" t="b">
        <v>0</v>
      </c>
      <c r="L3236">
        <v>81</v>
      </c>
      <c r="M3236" t="b">
        <v>1</v>
      </c>
      <c r="N3236" t="s">
        <v>8269</v>
      </c>
      <c r="O3236" s="9">
        <f t="shared" si="208"/>
        <v>112</v>
      </c>
      <c r="P3236">
        <f t="shared" si="209"/>
        <v>69.19</v>
      </c>
      <c r="Q3236" s="11" t="s">
        <v>8315</v>
      </c>
      <c r="R3236" t="s">
        <v>8316</v>
      </c>
      <c r="S3236" s="16">
        <f t="shared" si="210"/>
        <v>42762.942430555559</v>
      </c>
      <c r="T3236" s="16">
        <f t="shared" si="211"/>
        <v>42794.208333333328</v>
      </c>
    </row>
    <row r="3237" spans="1:20" ht="42" x14ac:dyDescent="0.3">
      <c r="A3237">
        <v>3156</v>
      </c>
      <c r="B3237" s="3" t="s">
        <v>3156</v>
      </c>
      <c r="C3237" s="3" t="s">
        <v>7266</v>
      </c>
      <c r="D3237" s="6">
        <v>5500</v>
      </c>
      <c r="E3237" s="8">
        <v>5600</v>
      </c>
      <c r="F3237" t="s">
        <v>8218</v>
      </c>
      <c r="G3237" t="s">
        <v>8223</v>
      </c>
      <c r="H3237" t="s">
        <v>8245</v>
      </c>
      <c r="I3237">
        <v>1338591144</v>
      </c>
      <c r="J3237">
        <v>1335567144</v>
      </c>
      <c r="K3237" t="b">
        <v>1</v>
      </c>
      <c r="L3237">
        <v>89</v>
      </c>
      <c r="M3237" t="b">
        <v>1</v>
      </c>
      <c r="N3237" t="s">
        <v>8269</v>
      </c>
      <c r="O3237" s="9">
        <f t="shared" si="208"/>
        <v>102</v>
      </c>
      <c r="P3237">
        <f t="shared" si="209"/>
        <v>62.92</v>
      </c>
      <c r="Q3237" s="11" t="s">
        <v>8315</v>
      </c>
      <c r="R3237" t="s">
        <v>8316</v>
      </c>
      <c r="S3237" s="16">
        <f t="shared" si="210"/>
        <v>41026.953055555554</v>
      </c>
      <c r="T3237" s="16">
        <f t="shared" si="211"/>
        <v>41061.953055555554</v>
      </c>
    </row>
    <row r="3238" spans="1:20" ht="28" x14ac:dyDescent="0.3">
      <c r="A3238">
        <v>3698</v>
      </c>
      <c r="B3238" s="3" t="s">
        <v>3695</v>
      </c>
      <c r="C3238" s="3" t="s">
        <v>7808</v>
      </c>
      <c r="D3238" s="6">
        <v>5000</v>
      </c>
      <c r="E3238" s="8">
        <v>5526</v>
      </c>
      <c r="F3238" t="s">
        <v>8218</v>
      </c>
      <c r="G3238" t="s">
        <v>8223</v>
      </c>
      <c r="H3238" t="s">
        <v>8245</v>
      </c>
      <c r="I3238">
        <v>1456946487</v>
      </c>
      <c r="J3238">
        <v>1454354487</v>
      </c>
      <c r="K3238" t="b">
        <v>0</v>
      </c>
      <c r="L3238">
        <v>136</v>
      </c>
      <c r="M3238" t="b">
        <v>1</v>
      </c>
      <c r="N3238" t="s">
        <v>8269</v>
      </c>
      <c r="O3238" s="9">
        <f t="shared" si="208"/>
        <v>111</v>
      </c>
      <c r="P3238">
        <f t="shared" si="209"/>
        <v>40.630000000000003</v>
      </c>
      <c r="Q3238" s="11" t="s">
        <v>8315</v>
      </c>
      <c r="R3238" t="s">
        <v>8316</v>
      </c>
      <c r="S3238" s="16">
        <f t="shared" si="210"/>
        <v>42401.806562500002</v>
      </c>
      <c r="T3238" s="16">
        <f t="shared" si="211"/>
        <v>42431.806562500002</v>
      </c>
    </row>
    <row r="3239" spans="1:20" ht="42" x14ac:dyDescent="0.3">
      <c r="A3239">
        <v>3348</v>
      </c>
      <c r="B3239" s="3" t="s">
        <v>3266</v>
      </c>
      <c r="C3239" s="3" t="s">
        <v>7458</v>
      </c>
      <c r="D3239" s="6">
        <v>5500</v>
      </c>
      <c r="E3239" s="8">
        <v>5516</v>
      </c>
      <c r="F3239" t="s">
        <v>8218</v>
      </c>
      <c r="G3239" t="s">
        <v>8223</v>
      </c>
      <c r="H3239" t="s">
        <v>8245</v>
      </c>
      <c r="I3239">
        <v>1461988740</v>
      </c>
      <c r="J3239">
        <v>1459949080</v>
      </c>
      <c r="K3239" t="b">
        <v>0</v>
      </c>
      <c r="L3239">
        <v>79</v>
      </c>
      <c r="M3239" t="b">
        <v>1</v>
      </c>
      <c r="N3239" t="s">
        <v>8269</v>
      </c>
      <c r="O3239" s="9">
        <f t="shared" si="208"/>
        <v>100</v>
      </c>
      <c r="P3239">
        <f t="shared" si="209"/>
        <v>69.819999999999993</v>
      </c>
      <c r="Q3239" s="11" t="s">
        <v>8315</v>
      </c>
      <c r="R3239" t="s">
        <v>8316</v>
      </c>
      <c r="S3239" s="16">
        <f t="shared" si="210"/>
        <v>42466.558796296296</v>
      </c>
      <c r="T3239" s="16">
        <f t="shared" si="211"/>
        <v>42490.165972222225</v>
      </c>
    </row>
    <row r="3240" spans="1:20" ht="42" x14ac:dyDescent="0.3">
      <c r="A3240">
        <v>3297</v>
      </c>
      <c r="B3240" s="3" t="s">
        <v>3297</v>
      </c>
      <c r="C3240" s="3" t="s">
        <v>7407</v>
      </c>
      <c r="D3240" s="6">
        <v>5500</v>
      </c>
      <c r="E3240" s="8">
        <v>5504</v>
      </c>
      <c r="F3240" t="s">
        <v>8218</v>
      </c>
      <c r="G3240" t="s">
        <v>8224</v>
      </c>
      <c r="H3240" t="s">
        <v>8246</v>
      </c>
      <c r="I3240">
        <v>1438037940</v>
      </c>
      <c r="J3240">
        <v>1436380256</v>
      </c>
      <c r="K3240" t="b">
        <v>0</v>
      </c>
      <c r="L3240">
        <v>44</v>
      </c>
      <c r="M3240" t="b">
        <v>1</v>
      </c>
      <c r="N3240" t="s">
        <v>8269</v>
      </c>
      <c r="O3240" s="9">
        <f t="shared" si="208"/>
        <v>100</v>
      </c>
      <c r="P3240">
        <f t="shared" si="209"/>
        <v>125.09</v>
      </c>
      <c r="Q3240" s="11" t="s">
        <v>8315</v>
      </c>
      <c r="R3240" t="s">
        <v>8316</v>
      </c>
      <c r="S3240" s="16">
        <f t="shared" si="210"/>
        <v>42193.771481481483</v>
      </c>
      <c r="T3240" s="16">
        <f t="shared" si="211"/>
        <v>42212.957638888889</v>
      </c>
    </row>
    <row r="3241" spans="1:20" ht="42" x14ac:dyDescent="0.3">
      <c r="A3241">
        <v>3822</v>
      </c>
      <c r="B3241" s="3" t="s">
        <v>3819</v>
      </c>
      <c r="C3241" s="3" t="s">
        <v>7931</v>
      </c>
      <c r="D3241" s="6">
        <v>5000</v>
      </c>
      <c r="E3241" s="8">
        <v>5501</v>
      </c>
      <c r="F3241" t="s">
        <v>8218</v>
      </c>
      <c r="G3241" t="s">
        <v>8235</v>
      </c>
      <c r="H3241" t="s">
        <v>8248</v>
      </c>
      <c r="I3241">
        <v>1453244340</v>
      </c>
      <c r="J3241">
        <v>1448136417</v>
      </c>
      <c r="K3241" t="b">
        <v>0</v>
      </c>
      <c r="L3241">
        <v>76</v>
      </c>
      <c r="M3241" t="b">
        <v>1</v>
      </c>
      <c r="N3241" t="s">
        <v>8269</v>
      </c>
      <c r="O3241" s="9">
        <f t="shared" si="208"/>
        <v>110</v>
      </c>
      <c r="P3241">
        <f t="shared" si="209"/>
        <v>72.38</v>
      </c>
      <c r="Q3241" s="11" t="s">
        <v>8315</v>
      </c>
      <c r="R3241" t="s">
        <v>8316</v>
      </c>
      <c r="S3241" s="16">
        <f t="shared" si="210"/>
        <v>42329.838159722218</v>
      </c>
      <c r="T3241" s="16">
        <f t="shared" si="211"/>
        <v>42388.957638888889</v>
      </c>
    </row>
    <row r="3242" spans="1:20" ht="42" x14ac:dyDescent="0.3">
      <c r="A3242">
        <v>2961</v>
      </c>
      <c r="B3242" s="3" t="s">
        <v>2961</v>
      </c>
      <c r="C3242" s="3" t="s">
        <v>7071</v>
      </c>
      <c r="D3242" s="6">
        <v>5000</v>
      </c>
      <c r="E3242" s="8">
        <v>5481</v>
      </c>
      <c r="F3242" t="s">
        <v>8218</v>
      </c>
      <c r="G3242" t="s">
        <v>8223</v>
      </c>
      <c r="H3242" t="s">
        <v>8245</v>
      </c>
      <c r="I3242">
        <v>1427342400</v>
      </c>
      <c r="J3242">
        <v>1424927159</v>
      </c>
      <c r="K3242" t="b">
        <v>0</v>
      </c>
      <c r="L3242">
        <v>108</v>
      </c>
      <c r="M3242" t="b">
        <v>1</v>
      </c>
      <c r="N3242" t="s">
        <v>8269</v>
      </c>
      <c r="O3242" s="9">
        <f t="shared" si="208"/>
        <v>110</v>
      </c>
      <c r="P3242">
        <f t="shared" si="209"/>
        <v>50.75</v>
      </c>
      <c r="Q3242" s="11" t="s">
        <v>8315</v>
      </c>
      <c r="R3242" t="s">
        <v>8316</v>
      </c>
      <c r="S3242" s="16">
        <f t="shared" si="210"/>
        <v>42061.212488425925</v>
      </c>
      <c r="T3242" s="16">
        <f t="shared" si="211"/>
        <v>42089.166666666672</v>
      </c>
    </row>
    <row r="3243" spans="1:20" ht="56" x14ac:dyDescent="0.3">
      <c r="A3243">
        <v>3175</v>
      </c>
      <c r="B3243" s="3" t="s">
        <v>3175</v>
      </c>
      <c r="C3243" s="3" t="s">
        <v>7285</v>
      </c>
      <c r="D3243" s="6">
        <v>5000</v>
      </c>
      <c r="E3243" s="8">
        <v>5478</v>
      </c>
      <c r="F3243" t="s">
        <v>8218</v>
      </c>
      <c r="G3243" t="s">
        <v>8223</v>
      </c>
      <c r="H3243" t="s">
        <v>8245</v>
      </c>
      <c r="I3243">
        <v>1297977427</v>
      </c>
      <c r="J3243">
        <v>1292793427</v>
      </c>
      <c r="K3243" t="b">
        <v>1</v>
      </c>
      <c r="L3243">
        <v>60</v>
      </c>
      <c r="M3243" t="b">
        <v>1</v>
      </c>
      <c r="N3243" t="s">
        <v>8269</v>
      </c>
      <c r="O3243" s="9">
        <f t="shared" si="208"/>
        <v>110</v>
      </c>
      <c r="P3243">
        <f t="shared" si="209"/>
        <v>91.3</v>
      </c>
      <c r="Q3243" s="11" t="s">
        <v>8315</v>
      </c>
      <c r="R3243" t="s">
        <v>8316</v>
      </c>
      <c r="S3243" s="16">
        <f t="shared" si="210"/>
        <v>40531.886886574073</v>
      </c>
      <c r="T3243" s="16">
        <f t="shared" si="211"/>
        <v>40591.886886574073</v>
      </c>
    </row>
    <row r="3244" spans="1:20" ht="42" x14ac:dyDescent="0.3">
      <c r="A3244">
        <v>3260</v>
      </c>
      <c r="B3244" s="3" t="s">
        <v>3260</v>
      </c>
      <c r="C3244" s="3" t="s">
        <v>7370</v>
      </c>
      <c r="D3244" s="6">
        <v>5000</v>
      </c>
      <c r="E3244" s="8">
        <v>5462</v>
      </c>
      <c r="F3244" t="s">
        <v>8218</v>
      </c>
      <c r="G3244" t="s">
        <v>8223</v>
      </c>
      <c r="H3244" t="s">
        <v>8245</v>
      </c>
      <c r="I3244">
        <v>1448903318</v>
      </c>
      <c r="J3244">
        <v>1445875718</v>
      </c>
      <c r="K3244" t="b">
        <v>1</v>
      </c>
      <c r="L3244">
        <v>73</v>
      </c>
      <c r="M3244" t="b">
        <v>1</v>
      </c>
      <c r="N3244" t="s">
        <v>8269</v>
      </c>
      <c r="O3244" s="9">
        <f t="shared" si="208"/>
        <v>109</v>
      </c>
      <c r="P3244">
        <f t="shared" si="209"/>
        <v>74.819999999999993</v>
      </c>
      <c r="Q3244" s="11" t="s">
        <v>8315</v>
      </c>
      <c r="R3244" t="s">
        <v>8316</v>
      </c>
      <c r="S3244" s="16">
        <f t="shared" si="210"/>
        <v>42303.672662037032</v>
      </c>
      <c r="T3244" s="16">
        <f t="shared" si="211"/>
        <v>42338.714328703703</v>
      </c>
    </row>
    <row r="3245" spans="1:20" ht="42" x14ac:dyDescent="0.3">
      <c r="A3245">
        <v>3277</v>
      </c>
      <c r="B3245" s="3" t="s">
        <v>3277</v>
      </c>
      <c r="C3245" s="3" t="s">
        <v>7387</v>
      </c>
      <c r="D3245" s="6">
        <v>5000</v>
      </c>
      <c r="E3245" s="8">
        <v>5430</v>
      </c>
      <c r="F3245" t="s">
        <v>8218</v>
      </c>
      <c r="G3245" t="s">
        <v>8224</v>
      </c>
      <c r="H3245" t="s">
        <v>8246</v>
      </c>
      <c r="I3245">
        <v>1416331406</v>
      </c>
      <c r="J3245">
        <v>1413735806</v>
      </c>
      <c r="K3245" t="b">
        <v>1</v>
      </c>
      <c r="L3245">
        <v>100</v>
      </c>
      <c r="M3245" t="b">
        <v>1</v>
      </c>
      <c r="N3245" t="s">
        <v>8269</v>
      </c>
      <c r="O3245" s="9">
        <f t="shared" si="208"/>
        <v>109</v>
      </c>
      <c r="P3245">
        <f t="shared" si="209"/>
        <v>54.3</v>
      </c>
      <c r="Q3245" s="11" t="s">
        <v>8315</v>
      </c>
      <c r="R3245" t="s">
        <v>8316</v>
      </c>
      <c r="S3245" s="16">
        <f t="shared" si="210"/>
        <v>41931.682939814818</v>
      </c>
      <c r="T3245" s="16">
        <f t="shared" si="211"/>
        <v>41961.724606481483</v>
      </c>
    </row>
    <row r="3246" spans="1:20" ht="42" x14ac:dyDescent="0.3">
      <c r="A3246">
        <v>3352</v>
      </c>
      <c r="B3246" s="3" t="s">
        <v>3351</v>
      </c>
      <c r="C3246" s="3" t="s">
        <v>7462</v>
      </c>
      <c r="D3246" s="6">
        <v>5000</v>
      </c>
      <c r="E3246" s="8">
        <v>5376</v>
      </c>
      <c r="F3246" t="s">
        <v>8218</v>
      </c>
      <c r="G3246" t="s">
        <v>8224</v>
      </c>
      <c r="H3246" t="s">
        <v>8246</v>
      </c>
      <c r="I3246">
        <v>1467414000</v>
      </c>
      <c r="J3246">
        <v>1462492178</v>
      </c>
      <c r="K3246" t="b">
        <v>0</v>
      </c>
      <c r="L3246">
        <v>70</v>
      </c>
      <c r="M3246" t="b">
        <v>1</v>
      </c>
      <c r="N3246" t="s">
        <v>8269</v>
      </c>
      <c r="O3246" s="9">
        <f t="shared" si="208"/>
        <v>108</v>
      </c>
      <c r="P3246">
        <f t="shared" si="209"/>
        <v>76.8</v>
      </c>
      <c r="Q3246" s="11" t="s">
        <v>8315</v>
      </c>
      <c r="R3246" t="s">
        <v>8316</v>
      </c>
      <c r="S3246" s="16">
        <f t="shared" si="210"/>
        <v>42495.992800925931</v>
      </c>
      <c r="T3246" s="16">
        <f t="shared" si="211"/>
        <v>42552.958333333328</v>
      </c>
    </row>
    <row r="3247" spans="1:20" ht="28" x14ac:dyDescent="0.3">
      <c r="A3247">
        <v>3334</v>
      </c>
      <c r="B3247" s="3" t="s">
        <v>3334</v>
      </c>
      <c r="C3247" s="3" t="s">
        <v>7444</v>
      </c>
      <c r="D3247" s="6">
        <v>3871</v>
      </c>
      <c r="E3247" s="8">
        <v>5366</v>
      </c>
      <c r="F3247" t="s">
        <v>8218</v>
      </c>
      <c r="G3247" t="s">
        <v>8223</v>
      </c>
      <c r="H3247" t="s">
        <v>8245</v>
      </c>
      <c r="I3247">
        <v>1438259422</v>
      </c>
      <c r="J3247">
        <v>1435667422</v>
      </c>
      <c r="K3247" t="b">
        <v>0</v>
      </c>
      <c r="L3247">
        <v>46</v>
      </c>
      <c r="M3247" t="b">
        <v>1</v>
      </c>
      <c r="N3247" t="s">
        <v>8269</v>
      </c>
      <c r="O3247" s="9">
        <f t="shared" si="208"/>
        <v>139</v>
      </c>
      <c r="P3247">
        <f t="shared" si="209"/>
        <v>116.65</v>
      </c>
      <c r="Q3247" s="11" t="s">
        <v>8315</v>
      </c>
      <c r="R3247" t="s">
        <v>8316</v>
      </c>
      <c r="S3247" s="16">
        <f t="shared" si="210"/>
        <v>42185.521087962959</v>
      </c>
      <c r="T3247" s="16">
        <f t="shared" si="211"/>
        <v>42215.521087962959</v>
      </c>
    </row>
    <row r="3248" spans="1:20" ht="42" x14ac:dyDescent="0.3">
      <c r="A3248">
        <v>3483</v>
      </c>
      <c r="B3248" s="3" t="s">
        <v>3482</v>
      </c>
      <c r="C3248" s="3" t="s">
        <v>7593</v>
      </c>
      <c r="D3248" s="6">
        <v>3350</v>
      </c>
      <c r="E3248" s="8">
        <v>5358</v>
      </c>
      <c r="F3248" t="s">
        <v>8218</v>
      </c>
      <c r="G3248" t="s">
        <v>8223</v>
      </c>
      <c r="H3248" t="s">
        <v>8245</v>
      </c>
      <c r="I3248">
        <v>1404403381</v>
      </c>
      <c r="J3248">
        <v>1401811381</v>
      </c>
      <c r="K3248" t="b">
        <v>0</v>
      </c>
      <c r="L3248">
        <v>133</v>
      </c>
      <c r="M3248" t="b">
        <v>1</v>
      </c>
      <c r="N3248" t="s">
        <v>8269</v>
      </c>
      <c r="O3248" s="9">
        <f t="shared" si="208"/>
        <v>160</v>
      </c>
      <c r="P3248">
        <f t="shared" si="209"/>
        <v>40.29</v>
      </c>
      <c r="Q3248" s="11" t="s">
        <v>8315</v>
      </c>
      <c r="R3248" t="s">
        <v>8316</v>
      </c>
      <c r="S3248" s="16">
        <f t="shared" si="210"/>
        <v>41793.668761574074</v>
      </c>
      <c r="T3248" s="16">
        <f t="shared" si="211"/>
        <v>41823.668761574074</v>
      </c>
    </row>
    <row r="3249" spans="1:20" ht="42" x14ac:dyDescent="0.3">
      <c r="A3249">
        <v>3495</v>
      </c>
      <c r="B3249" s="3" t="s">
        <v>3494</v>
      </c>
      <c r="C3249" s="3" t="s">
        <v>7605</v>
      </c>
      <c r="D3249" s="6">
        <v>5000</v>
      </c>
      <c r="E3249" s="8">
        <v>5343</v>
      </c>
      <c r="F3249" t="s">
        <v>8218</v>
      </c>
      <c r="G3249" t="s">
        <v>8228</v>
      </c>
      <c r="H3249" t="s">
        <v>8250</v>
      </c>
      <c r="I3249">
        <v>1414862280</v>
      </c>
      <c r="J3249">
        <v>1412360309</v>
      </c>
      <c r="K3249" t="b">
        <v>0</v>
      </c>
      <c r="L3249">
        <v>72</v>
      </c>
      <c r="M3249" t="b">
        <v>1</v>
      </c>
      <c r="N3249" t="s">
        <v>8269</v>
      </c>
      <c r="O3249" s="9">
        <f t="shared" si="208"/>
        <v>107</v>
      </c>
      <c r="P3249">
        <f t="shared" si="209"/>
        <v>74.209999999999994</v>
      </c>
      <c r="Q3249" s="11" t="s">
        <v>8315</v>
      </c>
      <c r="R3249" t="s">
        <v>8316</v>
      </c>
      <c r="S3249" s="16">
        <f t="shared" si="210"/>
        <v>41915.762835648151</v>
      </c>
      <c r="T3249" s="16">
        <f t="shared" si="211"/>
        <v>41944.720833333333</v>
      </c>
    </row>
    <row r="3250" spans="1:20" ht="42" x14ac:dyDescent="0.3">
      <c r="A3250">
        <v>3436</v>
      </c>
      <c r="B3250" s="3" t="s">
        <v>3435</v>
      </c>
      <c r="C3250" s="3" t="s">
        <v>7546</v>
      </c>
      <c r="D3250" s="6">
        <v>5000</v>
      </c>
      <c r="E3250" s="8">
        <v>5295</v>
      </c>
      <c r="F3250" t="s">
        <v>8218</v>
      </c>
      <c r="G3250" t="s">
        <v>8223</v>
      </c>
      <c r="H3250" t="s">
        <v>8245</v>
      </c>
      <c r="I3250">
        <v>1408638480</v>
      </c>
      <c r="J3250">
        <v>1406811593</v>
      </c>
      <c r="K3250" t="b">
        <v>0</v>
      </c>
      <c r="L3250">
        <v>37</v>
      </c>
      <c r="M3250" t="b">
        <v>1</v>
      </c>
      <c r="N3250" t="s">
        <v>8269</v>
      </c>
      <c r="O3250" s="9">
        <f t="shared" si="208"/>
        <v>106</v>
      </c>
      <c r="P3250">
        <f t="shared" si="209"/>
        <v>143.11000000000001</v>
      </c>
      <c r="Q3250" s="11" t="s">
        <v>8315</v>
      </c>
      <c r="R3250" t="s">
        <v>8316</v>
      </c>
      <c r="S3250" s="16">
        <f t="shared" si="210"/>
        <v>41851.541585648149</v>
      </c>
      <c r="T3250" s="16">
        <f t="shared" si="211"/>
        <v>41872.686111111114</v>
      </c>
    </row>
    <row r="3251" spans="1:20" ht="42" x14ac:dyDescent="0.3">
      <c r="A3251">
        <v>3656</v>
      </c>
      <c r="B3251" s="3" t="s">
        <v>3653</v>
      </c>
      <c r="C3251" s="3" t="s">
        <v>7766</v>
      </c>
      <c r="D3251" s="6">
        <v>5000</v>
      </c>
      <c r="E3251" s="8">
        <v>5291</v>
      </c>
      <c r="F3251" t="s">
        <v>8218</v>
      </c>
      <c r="G3251" t="s">
        <v>8239</v>
      </c>
      <c r="H3251" t="s">
        <v>8256</v>
      </c>
      <c r="I3251">
        <v>1485989940</v>
      </c>
      <c r="J3251">
        <v>1483393836</v>
      </c>
      <c r="K3251" t="b">
        <v>0</v>
      </c>
      <c r="L3251">
        <v>46</v>
      </c>
      <c r="M3251" t="b">
        <v>1</v>
      </c>
      <c r="N3251" t="s">
        <v>8269</v>
      </c>
      <c r="O3251" s="9">
        <f t="shared" si="208"/>
        <v>106</v>
      </c>
      <c r="P3251">
        <f t="shared" si="209"/>
        <v>115.02</v>
      </c>
      <c r="Q3251" s="11" t="s">
        <v>8315</v>
      </c>
      <c r="R3251" t="s">
        <v>8316</v>
      </c>
      <c r="S3251" s="16">
        <f t="shared" si="210"/>
        <v>42737.910138888896</v>
      </c>
      <c r="T3251" s="16">
        <f t="shared" si="211"/>
        <v>42767.957638888889</v>
      </c>
    </row>
    <row r="3252" spans="1:20" ht="42" x14ac:dyDescent="0.3">
      <c r="A3252">
        <v>3685</v>
      </c>
      <c r="B3252" s="3" t="s">
        <v>3682</v>
      </c>
      <c r="C3252" s="3" t="s">
        <v>7795</v>
      </c>
      <c r="D3252" s="6">
        <v>5000</v>
      </c>
      <c r="E3252" s="8">
        <v>5285</v>
      </c>
      <c r="F3252" t="s">
        <v>8218</v>
      </c>
      <c r="G3252" t="s">
        <v>8223</v>
      </c>
      <c r="H3252" t="s">
        <v>8245</v>
      </c>
      <c r="I3252">
        <v>1400533200</v>
      </c>
      <c r="J3252">
        <v>1398348859</v>
      </c>
      <c r="K3252" t="b">
        <v>0</v>
      </c>
      <c r="L3252">
        <v>126</v>
      </c>
      <c r="M3252" t="b">
        <v>1</v>
      </c>
      <c r="N3252" t="s">
        <v>8269</v>
      </c>
      <c r="O3252" s="9">
        <f t="shared" si="208"/>
        <v>106</v>
      </c>
      <c r="P3252">
        <f t="shared" si="209"/>
        <v>41.94</v>
      </c>
      <c r="Q3252" s="11" t="s">
        <v>8315</v>
      </c>
      <c r="R3252" t="s">
        <v>8316</v>
      </c>
      <c r="S3252" s="16">
        <f t="shared" si="210"/>
        <v>41753.593275462961</v>
      </c>
      <c r="T3252" s="16">
        <f t="shared" si="211"/>
        <v>41778.875</v>
      </c>
    </row>
    <row r="3253" spans="1:20" ht="42" x14ac:dyDescent="0.3">
      <c r="A3253">
        <v>3825</v>
      </c>
      <c r="B3253" s="3" t="s">
        <v>3822</v>
      </c>
      <c r="C3253" s="3" t="s">
        <v>7934</v>
      </c>
      <c r="D3253" s="6">
        <v>5000</v>
      </c>
      <c r="E3253" s="8">
        <v>5271</v>
      </c>
      <c r="F3253" t="s">
        <v>8218</v>
      </c>
      <c r="G3253" t="s">
        <v>8223</v>
      </c>
      <c r="H3253" t="s">
        <v>8245</v>
      </c>
      <c r="I3253">
        <v>1434505214</v>
      </c>
      <c r="J3253">
        <v>1432690814</v>
      </c>
      <c r="K3253" t="b">
        <v>0</v>
      </c>
      <c r="L3253">
        <v>49</v>
      </c>
      <c r="M3253" t="b">
        <v>1</v>
      </c>
      <c r="N3253" t="s">
        <v>8269</v>
      </c>
      <c r="O3253" s="9">
        <f t="shared" si="208"/>
        <v>105</v>
      </c>
      <c r="P3253">
        <f t="shared" si="209"/>
        <v>107.57</v>
      </c>
      <c r="Q3253" s="11" t="s">
        <v>8315</v>
      </c>
      <c r="R3253" t="s">
        <v>8316</v>
      </c>
      <c r="S3253" s="16">
        <f t="shared" si="210"/>
        <v>42151.069606481484</v>
      </c>
      <c r="T3253" s="16">
        <f t="shared" si="211"/>
        <v>42172.069606481484</v>
      </c>
    </row>
    <row r="3254" spans="1:20" ht="42" x14ac:dyDescent="0.3">
      <c r="A3254">
        <v>3440</v>
      </c>
      <c r="B3254" s="3" t="s">
        <v>3439</v>
      </c>
      <c r="C3254" s="3" t="s">
        <v>7550</v>
      </c>
      <c r="D3254" s="6">
        <v>5000</v>
      </c>
      <c r="E3254" s="8">
        <v>5260.92</v>
      </c>
      <c r="F3254" t="s">
        <v>8218</v>
      </c>
      <c r="G3254" t="s">
        <v>8223</v>
      </c>
      <c r="H3254" t="s">
        <v>8245</v>
      </c>
      <c r="I3254">
        <v>1405095300</v>
      </c>
      <c r="J3254">
        <v>1403146628</v>
      </c>
      <c r="K3254" t="b">
        <v>0</v>
      </c>
      <c r="L3254">
        <v>82</v>
      </c>
      <c r="M3254" t="b">
        <v>1</v>
      </c>
      <c r="N3254" t="s">
        <v>8269</v>
      </c>
      <c r="O3254" s="9">
        <f t="shared" si="208"/>
        <v>105</v>
      </c>
      <c r="P3254">
        <f t="shared" si="209"/>
        <v>64.16</v>
      </c>
      <c r="Q3254" s="11" t="s">
        <v>8315</v>
      </c>
      <c r="R3254" t="s">
        <v>8316</v>
      </c>
      <c r="S3254" s="16">
        <f t="shared" si="210"/>
        <v>41809.12300925926</v>
      </c>
      <c r="T3254" s="16">
        <f t="shared" si="211"/>
        <v>41831.677083333336</v>
      </c>
    </row>
    <row r="3255" spans="1:20" ht="42" x14ac:dyDescent="0.3">
      <c r="A3255">
        <v>3276</v>
      </c>
      <c r="B3255" s="3" t="s">
        <v>3276</v>
      </c>
      <c r="C3255" s="3" t="s">
        <v>7386</v>
      </c>
      <c r="D3255" s="6">
        <v>4500</v>
      </c>
      <c r="E3255" s="8">
        <v>5258</v>
      </c>
      <c r="F3255" t="s">
        <v>8218</v>
      </c>
      <c r="G3255" t="s">
        <v>8228</v>
      </c>
      <c r="H3255" t="s">
        <v>8250</v>
      </c>
      <c r="I3255">
        <v>1459483140</v>
      </c>
      <c r="J3255">
        <v>1456526879</v>
      </c>
      <c r="K3255" t="b">
        <v>1</v>
      </c>
      <c r="L3255">
        <v>100</v>
      </c>
      <c r="M3255" t="b">
        <v>1</v>
      </c>
      <c r="N3255" t="s">
        <v>8269</v>
      </c>
      <c r="O3255" s="9">
        <f t="shared" si="208"/>
        <v>117</v>
      </c>
      <c r="P3255">
        <f t="shared" si="209"/>
        <v>52.58</v>
      </c>
      <c r="Q3255" s="11" t="s">
        <v>8315</v>
      </c>
      <c r="R3255" t="s">
        <v>8316</v>
      </c>
      <c r="S3255" s="16">
        <f t="shared" si="210"/>
        <v>42426.949988425928</v>
      </c>
      <c r="T3255" s="16">
        <f t="shared" si="211"/>
        <v>42461.165972222225</v>
      </c>
    </row>
    <row r="3256" spans="1:20" ht="42" x14ac:dyDescent="0.3">
      <c r="A3256">
        <v>2819</v>
      </c>
      <c r="B3256" s="3" t="s">
        <v>2819</v>
      </c>
      <c r="C3256" s="3" t="s">
        <v>6929</v>
      </c>
      <c r="D3256" s="6">
        <v>5000</v>
      </c>
      <c r="E3256" s="8">
        <v>5240</v>
      </c>
      <c r="F3256" t="s">
        <v>8218</v>
      </c>
      <c r="G3256" t="s">
        <v>8224</v>
      </c>
      <c r="H3256" t="s">
        <v>8246</v>
      </c>
      <c r="I3256">
        <v>1434285409</v>
      </c>
      <c r="J3256">
        <v>1431693409</v>
      </c>
      <c r="K3256" t="b">
        <v>0</v>
      </c>
      <c r="L3256">
        <v>104</v>
      </c>
      <c r="M3256" t="b">
        <v>1</v>
      </c>
      <c r="N3256" t="s">
        <v>8269</v>
      </c>
      <c r="O3256" s="9">
        <f t="shared" si="208"/>
        <v>105</v>
      </c>
      <c r="P3256">
        <f t="shared" si="209"/>
        <v>50.38</v>
      </c>
      <c r="Q3256" s="11" t="s">
        <v>8315</v>
      </c>
      <c r="R3256" t="s">
        <v>8316</v>
      </c>
      <c r="S3256" s="16">
        <f t="shared" si="210"/>
        <v>42139.525567129633</v>
      </c>
      <c r="T3256" s="16">
        <f t="shared" si="211"/>
        <v>42169.525567129633</v>
      </c>
    </row>
    <row r="3257" spans="1:20" ht="42" x14ac:dyDescent="0.3">
      <c r="A3257">
        <v>2785</v>
      </c>
      <c r="B3257" s="3" t="s">
        <v>2785</v>
      </c>
      <c r="C3257" s="3" t="s">
        <v>6895</v>
      </c>
      <c r="D3257" s="6">
        <v>5000</v>
      </c>
      <c r="E3257" s="8">
        <v>5234</v>
      </c>
      <c r="F3257" t="s">
        <v>8218</v>
      </c>
      <c r="G3257" t="s">
        <v>8223</v>
      </c>
      <c r="H3257" t="s">
        <v>8245</v>
      </c>
      <c r="I3257">
        <v>1470430800</v>
      </c>
      <c r="J3257">
        <v>1467865967</v>
      </c>
      <c r="K3257" t="b">
        <v>0</v>
      </c>
      <c r="L3257">
        <v>142</v>
      </c>
      <c r="M3257" t="b">
        <v>1</v>
      </c>
      <c r="N3257" t="s">
        <v>8269</v>
      </c>
      <c r="O3257" s="9">
        <f t="shared" si="208"/>
        <v>105</v>
      </c>
      <c r="P3257">
        <f t="shared" si="209"/>
        <v>36.86</v>
      </c>
      <c r="Q3257" s="11" t="s">
        <v>8315</v>
      </c>
      <c r="R3257" t="s">
        <v>8316</v>
      </c>
      <c r="S3257" s="16">
        <f t="shared" si="210"/>
        <v>42558.189432870371</v>
      </c>
      <c r="T3257" s="16">
        <f t="shared" si="211"/>
        <v>42587.875</v>
      </c>
    </row>
    <row r="3258" spans="1:20" ht="42" x14ac:dyDescent="0.3">
      <c r="A3258">
        <v>521</v>
      </c>
      <c r="B3258" s="3" t="s">
        <v>522</v>
      </c>
      <c r="C3258" s="3" t="s">
        <v>4631</v>
      </c>
      <c r="D3258" s="6">
        <v>5000</v>
      </c>
      <c r="E3258" s="8">
        <v>5232</v>
      </c>
      <c r="F3258" t="s">
        <v>8218</v>
      </c>
      <c r="G3258" t="s">
        <v>8223</v>
      </c>
      <c r="H3258" t="s">
        <v>8245</v>
      </c>
      <c r="I3258">
        <v>1477976340</v>
      </c>
      <c r="J3258">
        <v>1475460819</v>
      </c>
      <c r="K3258" t="b">
        <v>0</v>
      </c>
      <c r="L3258">
        <v>56</v>
      </c>
      <c r="M3258" t="b">
        <v>1</v>
      </c>
      <c r="N3258" t="s">
        <v>8269</v>
      </c>
      <c r="O3258" s="9">
        <f t="shared" si="208"/>
        <v>105</v>
      </c>
      <c r="P3258">
        <f t="shared" si="209"/>
        <v>93.43</v>
      </c>
      <c r="Q3258" s="11" t="s">
        <v>8315</v>
      </c>
      <c r="R3258" t="s">
        <v>8316</v>
      </c>
      <c r="S3258" s="16">
        <f t="shared" si="210"/>
        <v>42646.092812499999</v>
      </c>
      <c r="T3258" s="16">
        <f t="shared" si="211"/>
        <v>42675.207638888889</v>
      </c>
    </row>
    <row r="3259" spans="1:20" ht="42" x14ac:dyDescent="0.3">
      <c r="A3259">
        <v>3331</v>
      </c>
      <c r="B3259" s="3" t="s">
        <v>3331</v>
      </c>
      <c r="C3259" s="3" t="s">
        <v>7441</v>
      </c>
      <c r="D3259" s="6">
        <v>5000</v>
      </c>
      <c r="E3259" s="8">
        <v>5226</v>
      </c>
      <c r="F3259" t="s">
        <v>8218</v>
      </c>
      <c r="G3259" t="s">
        <v>8223</v>
      </c>
      <c r="H3259" t="s">
        <v>8245</v>
      </c>
      <c r="I3259">
        <v>1444149886</v>
      </c>
      <c r="J3259">
        <v>1441125886</v>
      </c>
      <c r="K3259" t="b">
        <v>0</v>
      </c>
      <c r="L3259">
        <v>65</v>
      </c>
      <c r="M3259" t="b">
        <v>1</v>
      </c>
      <c r="N3259" t="s">
        <v>8269</v>
      </c>
      <c r="O3259" s="9">
        <f t="shared" si="208"/>
        <v>105</v>
      </c>
      <c r="P3259">
        <f t="shared" si="209"/>
        <v>80.400000000000006</v>
      </c>
      <c r="Q3259" s="11" t="s">
        <v>8315</v>
      </c>
      <c r="R3259" t="s">
        <v>8316</v>
      </c>
      <c r="S3259" s="16">
        <f t="shared" si="210"/>
        <v>42248.697754629626</v>
      </c>
      <c r="T3259" s="16">
        <f t="shared" si="211"/>
        <v>42283.697754629626</v>
      </c>
    </row>
    <row r="3260" spans="1:20" ht="28" x14ac:dyDescent="0.3">
      <c r="A3260">
        <v>3217</v>
      </c>
      <c r="B3260" s="3" t="s">
        <v>3217</v>
      </c>
      <c r="C3260" s="3" t="s">
        <v>7327</v>
      </c>
      <c r="D3260" s="6">
        <v>4500</v>
      </c>
      <c r="E3260" s="8">
        <v>5221</v>
      </c>
      <c r="F3260" t="s">
        <v>8218</v>
      </c>
      <c r="G3260" t="s">
        <v>8223</v>
      </c>
      <c r="H3260" t="s">
        <v>8245</v>
      </c>
      <c r="I3260">
        <v>1478264784</v>
      </c>
      <c r="J3260">
        <v>1475672784</v>
      </c>
      <c r="K3260" t="b">
        <v>1</v>
      </c>
      <c r="L3260">
        <v>104</v>
      </c>
      <c r="M3260" t="b">
        <v>1</v>
      </c>
      <c r="N3260" t="s">
        <v>8269</v>
      </c>
      <c r="O3260" s="9">
        <f t="shared" si="208"/>
        <v>116</v>
      </c>
      <c r="P3260">
        <f t="shared" si="209"/>
        <v>50.2</v>
      </c>
      <c r="Q3260" s="11" t="s">
        <v>8315</v>
      </c>
      <c r="R3260" t="s">
        <v>8316</v>
      </c>
      <c r="S3260" s="16">
        <f t="shared" si="210"/>
        <v>42648.546111111107</v>
      </c>
      <c r="T3260" s="16">
        <f t="shared" si="211"/>
        <v>42678.546111111107</v>
      </c>
    </row>
    <row r="3261" spans="1:20" ht="42" x14ac:dyDescent="0.3">
      <c r="A3261">
        <v>3369</v>
      </c>
      <c r="B3261" s="3" t="s">
        <v>3368</v>
      </c>
      <c r="C3261" s="3" t="s">
        <v>7479</v>
      </c>
      <c r="D3261" s="6">
        <v>5000</v>
      </c>
      <c r="E3261" s="8">
        <v>5195</v>
      </c>
      <c r="F3261" t="s">
        <v>8218</v>
      </c>
      <c r="G3261" t="s">
        <v>8240</v>
      </c>
      <c r="H3261" t="s">
        <v>8248</v>
      </c>
      <c r="I3261">
        <v>1484441980</v>
      </c>
      <c r="J3261">
        <v>1479257980</v>
      </c>
      <c r="K3261" t="b">
        <v>0</v>
      </c>
      <c r="L3261">
        <v>54</v>
      </c>
      <c r="M3261" t="b">
        <v>1</v>
      </c>
      <c r="N3261" t="s">
        <v>8269</v>
      </c>
      <c r="O3261" s="9">
        <f t="shared" si="208"/>
        <v>104</v>
      </c>
      <c r="P3261">
        <f t="shared" si="209"/>
        <v>96.2</v>
      </c>
      <c r="Q3261" s="11" t="s">
        <v>8315</v>
      </c>
      <c r="R3261" t="s">
        <v>8316</v>
      </c>
      <c r="S3261" s="16">
        <f t="shared" si="210"/>
        <v>42690.041435185187</v>
      </c>
      <c r="T3261" s="16">
        <f t="shared" si="211"/>
        <v>42750.041435185187</v>
      </c>
    </row>
    <row r="3262" spans="1:20" ht="42" x14ac:dyDescent="0.3">
      <c r="A3262">
        <v>3208</v>
      </c>
      <c r="B3262" s="3" t="s">
        <v>3208</v>
      </c>
      <c r="C3262" s="3" t="s">
        <v>7318</v>
      </c>
      <c r="D3262" s="6">
        <v>5000</v>
      </c>
      <c r="E3262" s="8">
        <v>5175</v>
      </c>
      <c r="F3262" t="s">
        <v>8218</v>
      </c>
      <c r="G3262" t="s">
        <v>8223</v>
      </c>
      <c r="H3262" t="s">
        <v>8245</v>
      </c>
      <c r="I3262">
        <v>1406557877</v>
      </c>
      <c r="J3262">
        <v>1404743477</v>
      </c>
      <c r="K3262" t="b">
        <v>1</v>
      </c>
      <c r="L3262">
        <v>82</v>
      </c>
      <c r="M3262" t="b">
        <v>1</v>
      </c>
      <c r="N3262" t="s">
        <v>8269</v>
      </c>
      <c r="O3262" s="9">
        <f t="shared" si="208"/>
        <v>104</v>
      </c>
      <c r="P3262">
        <f t="shared" si="209"/>
        <v>63.11</v>
      </c>
      <c r="Q3262" s="11" t="s">
        <v>8315</v>
      </c>
      <c r="R3262" t="s">
        <v>8316</v>
      </c>
      <c r="S3262" s="16">
        <f t="shared" si="210"/>
        <v>41827.605057870373</v>
      </c>
      <c r="T3262" s="16">
        <f t="shared" si="211"/>
        <v>41848.605057870373</v>
      </c>
    </row>
    <row r="3263" spans="1:20" ht="42" x14ac:dyDescent="0.3">
      <c r="A3263">
        <v>3464</v>
      </c>
      <c r="B3263" s="3" t="s">
        <v>3463</v>
      </c>
      <c r="C3263" s="3" t="s">
        <v>7574</v>
      </c>
      <c r="D3263" s="6">
        <v>5000</v>
      </c>
      <c r="E3263" s="8">
        <v>5116.18</v>
      </c>
      <c r="F3263" t="s">
        <v>8218</v>
      </c>
      <c r="G3263" t="s">
        <v>8223</v>
      </c>
      <c r="H3263" t="s">
        <v>8245</v>
      </c>
      <c r="I3263">
        <v>1471921637</v>
      </c>
      <c r="J3263">
        <v>1469329637</v>
      </c>
      <c r="K3263" t="b">
        <v>0</v>
      </c>
      <c r="L3263">
        <v>93</v>
      </c>
      <c r="M3263" t="b">
        <v>1</v>
      </c>
      <c r="N3263" t="s">
        <v>8269</v>
      </c>
      <c r="O3263" s="9">
        <f t="shared" si="208"/>
        <v>102</v>
      </c>
      <c r="P3263">
        <f t="shared" si="209"/>
        <v>55.01</v>
      </c>
      <c r="Q3263" s="11" t="s">
        <v>8315</v>
      </c>
      <c r="R3263" t="s">
        <v>8316</v>
      </c>
      <c r="S3263" s="16">
        <f t="shared" si="210"/>
        <v>42575.130057870367</v>
      </c>
      <c r="T3263" s="16">
        <f t="shared" si="211"/>
        <v>42605.130057870367</v>
      </c>
    </row>
    <row r="3264" spans="1:20" ht="42" x14ac:dyDescent="0.3">
      <c r="A3264">
        <v>520</v>
      </c>
      <c r="B3264" s="3" t="s">
        <v>521</v>
      </c>
      <c r="C3264" s="3" t="s">
        <v>4630</v>
      </c>
      <c r="D3264" s="6">
        <v>5000</v>
      </c>
      <c r="E3264" s="8">
        <v>5105</v>
      </c>
      <c r="F3264" t="s">
        <v>8218</v>
      </c>
      <c r="G3264" t="s">
        <v>8224</v>
      </c>
      <c r="H3264" t="s">
        <v>8246</v>
      </c>
      <c r="I3264">
        <v>1449766261</v>
      </c>
      <c r="J3264">
        <v>1447174261</v>
      </c>
      <c r="K3264" t="b">
        <v>0</v>
      </c>
      <c r="L3264">
        <v>34</v>
      </c>
      <c r="M3264" t="b">
        <v>1</v>
      </c>
      <c r="N3264" t="s">
        <v>8269</v>
      </c>
      <c r="O3264" s="9">
        <f t="shared" si="208"/>
        <v>102</v>
      </c>
      <c r="P3264">
        <f t="shared" si="209"/>
        <v>150.15</v>
      </c>
      <c r="Q3264" s="11" t="s">
        <v>8315</v>
      </c>
      <c r="R3264" t="s">
        <v>8316</v>
      </c>
      <c r="S3264" s="16">
        <f t="shared" si="210"/>
        <v>42318.702094907407</v>
      </c>
      <c r="T3264" s="16">
        <f t="shared" si="211"/>
        <v>42348.702094907407</v>
      </c>
    </row>
    <row r="3265" spans="1:20" ht="42" x14ac:dyDescent="0.3">
      <c r="A3265">
        <v>3729</v>
      </c>
      <c r="B3265" s="3" t="s">
        <v>3726</v>
      </c>
      <c r="C3265" s="3" t="s">
        <v>7839</v>
      </c>
      <c r="D3265" s="6">
        <v>5000</v>
      </c>
      <c r="E3265" s="8">
        <v>362</v>
      </c>
      <c r="F3265" t="s">
        <v>8220</v>
      </c>
      <c r="G3265" t="s">
        <v>8223</v>
      </c>
      <c r="H3265" t="s">
        <v>8245</v>
      </c>
      <c r="I3265">
        <v>1427082912</v>
      </c>
      <c r="J3265">
        <v>1423198512</v>
      </c>
      <c r="K3265" t="b">
        <v>0</v>
      </c>
      <c r="L3265">
        <v>5</v>
      </c>
      <c r="M3265" t="b">
        <v>0</v>
      </c>
      <c r="N3265" t="s">
        <v>8269</v>
      </c>
      <c r="O3265" s="9">
        <f t="shared" si="208"/>
        <v>7</v>
      </c>
      <c r="P3265">
        <f t="shared" si="209"/>
        <v>72.400000000000006</v>
      </c>
      <c r="Q3265" s="11" t="s">
        <v>8315</v>
      </c>
      <c r="R3265" t="s">
        <v>8316</v>
      </c>
      <c r="S3265" s="16">
        <f t="shared" si="210"/>
        <v>42041.205000000002</v>
      </c>
      <c r="T3265" s="16">
        <f t="shared" si="211"/>
        <v>42086.16333333333</v>
      </c>
    </row>
    <row r="3266" spans="1:20" ht="42" x14ac:dyDescent="0.3">
      <c r="A3266">
        <v>3742</v>
      </c>
      <c r="B3266" s="3" t="s">
        <v>3739</v>
      </c>
      <c r="C3266" s="3" t="s">
        <v>7852</v>
      </c>
      <c r="D3266" s="6">
        <v>5000</v>
      </c>
      <c r="E3266" s="8">
        <v>100</v>
      </c>
      <c r="F3266" t="s">
        <v>8220</v>
      </c>
      <c r="G3266" t="s">
        <v>8223</v>
      </c>
      <c r="H3266" t="s">
        <v>8245</v>
      </c>
      <c r="I3266">
        <v>1409980144</v>
      </c>
      <c r="J3266">
        <v>1407388144</v>
      </c>
      <c r="K3266" t="b">
        <v>0</v>
      </c>
      <c r="L3266">
        <v>4</v>
      </c>
      <c r="M3266" t="b">
        <v>0</v>
      </c>
      <c r="N3266" t="s">
        <v>8269</v>
      </c>
      <c r="O3266" s="9">
        <f t="shared" si="208"/>
        <v>2</v>
      </c>
      <c r="P3266">
        <f t="shared" si="209"/>
        <v>25</v>
      </c>
      <c r="Q3266" s="11" t="s">
        <v>8315</v>
      </c>
      <c r="R3266" t="s">
        <v>8316</v>
      </c>
      <c r="S3266" s="16">
        <f t="shared" si="210"/>
        <v>41858.214629629627</v>
      </c>
      <c r="T3266" s="16">
        <f t="shared" si="211"/>
        <v>41888.214629629627</v>
      </c>
    </row>
    <row r="3267" spans="1:20" ht="42" x14ac:dyDescent="0.3">
      <c r="A3267">
        <v>2974</v>
      </c>
      <c r="B3267" s="3" t="s">
        <v>2974</v>
      </c>
      <c r="C3267" s="3" t="s">
        <v>7084</v>
      </c>
      <c r="D3267" s="6">
        <v>5000</v>
      </c>
      <c r="E3267" s="8">
        <v>5100</v>
      </c>
      <c r="F3267" t="s">
        <v>8218</v>
      </c>
      <c r="G3267" t="s">
        <v>8223</v>
      </c>
      <c r="H3267" t="s">
        <v>8245</v>
      </c>
      <c r="I3267">
        <v>1411695300</v>
      </c>
      <c r="J3267">
        <v>1409275671</v>
      </c>
      <c r="K3267" t="b">
        <v>0</v>
      </c>
      <c r="L3267">
        <v>87</v>
      </c>
      <c r="M3267" t="b">
        <v>1</v>
      </c>
      <c r="N3267" t="s">
        <v>8269</v>
      </c>
      <c r="O3267" s="9">
        <f t="shared" si="208"/>
        <v>102</v>
      </c>
      <c r="P3267">
        <f t="shared" si="209"/>
        <v>58.62</v>
      </c>
      <c r="Q3267" s="11" t="s">
        <v>8315</v>
      </c>
      <c r="R3267" t="s">
        <v>8316</v>
      </c>
      <c r="S3267" s="16">
        <f t="shared" si="210"/>
        <v>41880.061006944445</v>
      </c>
      <c r="T3267" s="16">
        <f t="shared" si="211"/>
        <v>41908.065972222219</v>
      </c>
    </row>
    <row r="3268" spans="1:20" ht="42" x14ac:dyDescent="0.3">
      <c r="A3268">
        <v>3589</v>
      </c>
      <c r="B3268" s="3" t="s">
        <v>3588</v>
      </c>
      <c r="C3268" s="3" t="s">
        <v>7699</v>
      </c>
      <c r="D3268" s="6">
        <v>4000</v>
      </c>
      <c r="E3268" s="8">
        <v>5100</v>
      </c>
      <c r="F3268" t="s">
        <v>8218</v>
      </c>
      <c r="G3268" t="s">
        <v>8223</v>
      </c>
      <c r="H3268" t="s">
        <v>8245</v>
      </c>
      <c r="I3268">
        <v>1432654347</v>
      </c>
      <c r="J3268">
        <v>1430494347</v>
      </c>
      <c r="K3268" t="b">
        <v>0</v>
      </c>
      <c r="L3268">
        <v>62</v>
      </c>
      <c r="M3268" t="b">
        <v>1</v>
      </c>
      <c r="N3268" t="s">
        <v>8269</v>
      </c>
      <c r="O3268" s="9">
        <f t="shared" si="208"/>
        <v>128</v>
      </c>
      <c r="P3268">
        <f t="shared" si="209"/>
        <v>82.26</v>
      </c>
      <c r="Q3268" s="11" t="s">
        <v>8315</v>
      </c>
      <c r="R3268" t="s">
        <v>8316</v>
      </c>
      <c r="S3268" s="16">
        <f t="shared" si="210"/>
        <v>42125.647534722222</v>
      </c>
      <c r="T3268" s="16">
        <f t="shared" si="211"/>
        <v>42150.647534722222</v>
      </c>
    </row>
    <row r="3269" spans="1:20" ht="42" x14ac:dyDescent="0.3">
      <c r="A3269">
        <v>3162</v>
      </c>
      <c r="B3269" s="3" t="s">
        <v>3162</v>
      </c>
      <c r="C3269" s="3" t="s">
        <v>7272</v>
      </c>
      <c r="D3269" s="6">
        <v>4000</v>
      </c>
      <c r="E3269" s="8">
        <v>5086</v>
      </c>
      <c r="F3269" t="s">
        <v>8218</v>
      </c>
      <c r="G3269" t="s">
        <v>8223</v>
      </c>
      <c r="H3269" t="s">
        <v>8245</v>
      </c>
      <c r="I3269">
        <v>1404698400</v>
      </c>
      <c r="J3269">
        <v>1402331262</v>
      </c>
      <c r="K3269" t="b">
        <v>1</v>
      </c>
      <c r="L3269">
        <v>63</v>
      </c>
      <c r="M3269" t="b">
        <v>1</v>
      </c>
      <c r="N3269" t="s">
        <v>8269</v>
      </c>
      <c r="O3269" s="9">
        <f t="shared" si="208"/>
        <v>127</v>
      </c>
      <c r="P3269">
        <f t="shared" si="209"/>
        <v>80.73</v>
      </c>
      <c r="Q3269" s="11" t="s">
        <v>8315</v>
      </c>
      <c r="R3269" t="s">
        <v>8316</v>
      </c>
      <c r="S3269" s="16">
        <f t="shared" si="210"/>
        <v>41799.685902777775</v>
      </c>
      <c r="T3269" s="16">
        <f t="shared" si="211"/>
        <v>41827.083333333336</v>
      </c>
    </row>
    <row r="3270" spans="1:20" ht="42" x14ac:dyDescent="0.3">
      <c r="A3270">
        <v>3842</v>
      </c>
      <c r="B3270" s="3" t="s">
        <v>3839</v>
      </c>
      <c r="C3270" s="3" t="s">
        <v>7951</v>
      </c>
      <c r="D3270" s="6">
        <v>5000</v>
      </c>
      <c r="E3270" s="8">
        <v>1097</v>
      </c>
      <c r="F3270" t="s">
        <v>8220</v>
      </c>
      <c r="G3270" t="s">
        <v>8224</v>
      </c>
      <c r="H3270" t="s">
        <v>8246</v>
      </c>
      <c r="I3270">
        <v>1399809052</v>
      </c>
      <c r="J3270">
        <v>1397217052</v>
      </c>
      <c r="K3270" t="b">
        <v>1</v>
      </c>
      <c r="L3270">
        <v>23</v>
      </c>
      <c r="M3270" t="b">
        <v>0</v>
      </c>
      <c r="N3270" t="s">
        <v>8269</v>
      </c>
      <c r="O3270" s="9">
        <f t="shared" si="208"/>
        <v>22</v>
      </c>
      <c r="P3270">
        <f t="shared" si="209"/>
        <v>47.7</v>
      </c>
      <c r="Q3270" s="11" t="s">
        <v>8315</v>
      </c>
      <c r="R3270" t="s">
        <v>8316</v>
      </c>
      <c r="S3270" s="16">
        <f t="shared" si="210"/>
        <v>41740.493657407409</v>
      </c>
      <c r="T3270" s="16">
        <f t="shared" si="211"/>
        <v>41770.493657407409</v>
      </c>
    </row>
    <row r="3271" spans="1:20" ht="42" x14ac:dyDescent="0.3">
      <c r="A3271">
        <v>3843</v>
      </c>
      <c r="B3271" s="3" t="s">
        <v>3840</v>
      </c>
      <c r="C3271" s="3" t="s">
        <v>7952</v>
      </c>
      <c r="D3271" s="6">
        <v>5000</v>
      </c>
      <c r="E3271" s="8">
        <v>1065</v>
      </c>
      <c r="F3271" t="s">
        <v>8220</v>
      </c>
      <c r="G3271" t="s">
        <v>8223</v>
      </c>
      <c r="H3271" t="s">
        <v>8245</v>
      </c>
      <c r="I3271">
        <v>1401587064</v>
      </c>
      <c r="J3271">
        <v>1399427064</v>
      </c>
      <c r="K3271" t="b">
        <v>1</v>
      </c>
      <c r="L3271">
        <v>19</v>
      </c>
      <c r="M3271" t="b">
        <v>0</v>
      </c>
      <c r="N3271" t="s">
        <v>8269</v>
      </c>
      <c r="O3271" s="9">
        <f t="shared" si="208"/>
        <v>21</v>
      </c>
      <c r="P3271">
        <f t="shared" si="209"/>
        <v>56.05</v>
      </c>
      <c r="Q3271" s="11" t="s">
        <v>8315</v>
      </c>
      <c r="R3271" t="s">
        <v>8316</v>
      </c>
      <c r="S3271" s="16">
        <f t="shared" si="210"/>
        <v>41766.072500000002</v>
      </c>
      <c r="T3271" s="16">
        <f t="shared" si="211"/>
        <v>41791.072500000002</v>
      </c>
    </row>
    <row r="3272" spans="1:20" ht="56" x14ac:dyDescent="0.3">
      <c r="A3272">
        <v>3856</v>
      </c>
      <c r="B3272" s="3" t="s">
        <v>3853</v>
      </c>
      <c r="C3272" s="3" t="s">
        <v>7965</v>
      </c>
      <c r="D3272" s="6">
        <v>5000</v>
      </c>
      <c r="E3272" s="8">
        <v>1</v>
      </c>
      <c r="F3272" t="s">
        <v>8220</v>
      </c>
      <c r="G3272" t="s">
        <v>8223</v>
      </c>
      <c r="H3272" t="s">
        <v>8245</v>
      </c>
      <c r="I3272">
        <v>1425833403</v>
      </c>
      <c r="J3272">
        <v>1423245003</v>
      </c>
      <c r="K3272" t="b">
        <v>0</v>
      </c>
      <c r="L3272">
        <v>1</v>
      </c>
      <c r="M3272" t="b">
        <v>0</v>
      </c>
      <c r="N3272" t="s">
        <v>8269</v>
      </c>
      <c r="O3272" s="9">
        <f t="shared" si="208"/>
        <v>0</v>
      </c>
      <c r="P3272">
        <f t="shared" si="209"/>
        <v>1</v>
      </c>
      <c r="Q3272" s="11" t="s">
        <v>8315</v>
      </c>
      <c r="R3272" t="s">
        <v>8316</v>
      </c>
      <c r="S3272" s="16">
        <f t="shared" si="210"/>
        <v>42041.743090277778</v>
      </c>
      <c r="T3272" s="16">
        <f t="shared" si="211"/>
        <v>42071.701423611114</v>
      </c>
    </row>
    <row r="3273" spans="1:20" ht="42" x14ac:dyDescent="0.3">
      <c r="A3273">
        <v>3857</v>
      </c>
      <c r="B3273" s="3" t="s">
        <v>3854</v>
      </c>
      <c r="C3273" s="3" t="s">
        <v>7966</v>
      </c>
      <c r="D3273" s="6">
        <v>5000</v>
      </c>
      <c r="E3273" s="8">
        <v>260</v>
      </c>
      <c r="F3273" t="s">
        <v>8220</v>
      </c>
      <c r="G3273" t="s">
        <v>8223</v>
      </c>
      <c r="H3273" t="s">
        <v>8245</v>
      </c>
      <c r="I3273">
        <v>1406913120</v>
      </c>
      <c r="J3273">
        <v>1404927690</v>
      </c>
      <c r="K3273" t="b">
        <v>0</v>
      </c>
      <c r="L3273">
        <v>4</v>
      </c>
      <c r="M3273" t="b">
        <v>0</v>
      </c>
      <c r="N3273" t="s">
        <v>8269</v>
      </c>
      <c r="O3273" s="9">
        <f t="shared" si="208"/>
        <v>5</v>
      </c>
      <c r="P3273">
        <f t="shared" si="209"/>
        <v>65</v>
      </c>
      <c r="Q3273" s="11" t="s">
        <v>8315</v>
      </c>
      <c r="R3273" t="s">
        <v>8316</v>
      </c>
      <c r="S3273" s="16">
        <f t="shared" si="210"/>
        <v>41829.73715277778</v>
      </c>
      <c r="T3273" s="16">
        <f t="shared" si="211"/>
        <v>41852.716666666667</v>
      </c>
    </row>
    <row r="3274" spans="1:20" ht="42" x14ac:dyDescent="0.3">
      <c r="A3274">
        <v>3864</v>
      </c>
      <c r="B3274" s="3" t="s">
        <v>3861</v>
      </c>
      <c r="C3274" s="3" t="s">
        <v>7973</v>
      </c>
      <c r="D3274" s="6">
        <v>5000</v>
      </c>
      <c r="E3274" s="8">
        <v>60</v>
      </c>
      <c r="F3274" t="s">
        <v>8220</v>
      </c>
      <c r="G3274" t="s">
        <v>8223</v>
      </c>
      <c r="H3274" t="s">
        <v>8245</v>
      </c>
      <c r="I3274">
        <v>1447799054</v>
      </c>
      <c r="J3274">
        <v>1445203454</v>
      </c>
      <c r="K3274" t="b">
        <v>0</v>
      </c>
      <c r="L3274">
        <v>3</v>
      </c>
      <c r="M3274" t="b">
        <v>0</v>
      </c>
      <c r="N3274" t="s">
        <v>8269</v>
      </c>
      <c r="O3274" s="9">
        <f t="shared" si="208"/>
        <v>1</v>
      </c>
      <c r="P3274">
        <f t="shared" si="209"/>
        <v>20</v>
      </c>
      <c r="Q3274" s="11" t="s">
        <v>8315</v>
      </c>
      <c r="R3274" t="s">
        <v>8316</v>
      </c>
      <c r="S3274" s="16">
        <f t="shared" si="210"/>
        <v>42295.891828703709</v>
      </c>
      <c r="T3274" s="16">
        <f t="shared" si="211"/>
        <v>42325.933495370366</v>
      </c>
    </row>
    <row r="3275" spans="1:20" ht="42" x14ac:dyDescent="0.3">
      <c r="A3275">
        <v>3919</v>
      </c>
      <c r="B3275" s="3" t="s">
        <v>3916</v>
      </c>
      <c r="C3275" s="3" t="s">
        <v>8027</v>
      </c>
      <c r="D3275" s="6">
        <v>5000</v>
      </c>
      <c r="E3275" s="8">
        <v>90</v>
      </c>
      <c r="F3275" t="s">
        <v>8220</v>
      </c>
      <c r="G3275" t="s">
        <v>8224</v>
      </c>
      <c r="H3275" t="s">
        <v>8246</v>
      </c>
      <c r="I3275">
        <v>1453075200</v>
      </c>
      <c r="J3275">
        <v>1450628773</v>
      </c>
      <c r="K3275" t="b">
        <v>0</v>
      </c>
      <c r="L3275">
        <v>3</v>
      </c>
      <c r="M3275" t="b">
        <v>0</v>
      </c>
      <c r="N3275" t="s">
        <v>8269</v>
      </c>
      <c r="O3275" s="9">
        <f t="shared" si="208"/>
        <v>2</v>
      </c>
      <c r="P3275">
        <f t="shared" si="209"/>
        <v>30</v>
      </c>
      <c r="Q3275" s="11" t="s">
        <v>8315</v>
      </c>
      <c r="R3275" t="s">
        <v>8316</v>
      </c>
      <c r="S3275" s="16">
        <f t="shared" si="210"/>
        <v>42358.684872685189</v>
      </c>
      <c r="T3275" s="16">
        <f t="shared" si="211"/>
        <v>42387</v>
      </c>
    </row>
    <row r="3276" spans="1:20" ht="28" x14ac:dyDescent="0.3">
      <c r="A3276">
        <v>3926</v>
      </c>
      <c r="B3276" s="3" t="s">
        <v>3923</v>
      </c>
      <c r="C3276" s="3" t="s">
        <v>8034</v>
      </c>
      <c r="D3276" s="6">
        <v>5000</v>
      </c>
      <c r="E3276" s="8">
        <v>15</v>
      </c>
      <c r="F3276" t="s">
        <v>8220</v>
      </c>
      <c r="G3276" t="s">
        <v>8225</v>
      </c>
      <c r="H3276" t="s">
        <v>8247</v>
      </c>
      <c r="I3276">
        <v>1419645748</v>
      </c>
      <c r="J3276">
        <v>1417053748</v>
      </c>
      <c r="K3276" t="b">
        <v>0</v>
      </c>
      <c r="L3276">
        <v>1</v>
      </c>
      <c r="M3276" t="b">
        <v>0</v>
      </c>
      <c r="N3276" t="s">
        <v>8269</v>
      </c>
      <c r="O3276" s="9">
        <f t="shared" si="208"/>
        <v>0</v>
      </c>
      <c r="P3276">
        <f t="shared" si="209"/>
        <v>15</v>
      </c>
      <c r="Q3276" s="11" t="s">
        <v>8315</v>
      </c>
      <c r="R3276" t="s">
        <v>8316</v>
      </c>
      <c r="S3276" s="16">
        <f t="shared" si="210"/>
        <v>41970.085046296299</v>
      </c>
      <c r="T3276" s="16">
        <f t="shared" si="211"/>
        <v>42000.085046296299</v>
      </c>
    </row>
    <row r="3277" spans="1:20" ht="42" x14ac:dyDescent="0.3">
      <c r="A3277">
        <v>3928</v>
      </c>
      <c r="B3277" s="3" t="s">
        <v>3925</v>
      </c>
      <c r="C3277" s="3" t="s">
        <v>8036</v>
      </c>
      <c r="D3277" s="6">
        <v>5000</v>
      </c>
      <c r="E3277" s="8">
        <v>651</v>
      </c>
      <c r="F3277" t="s">
        <v>8220</v>
      </c>
      <c r="G3277" t="s">
        <v>8223</v>
      </c>
      <c r="H3277" t="s">
        <v>8245</v>
      </c>
      <c r="I3277">
        <v>1444971540</v>
      </c>
      <c r="J3277">
        <v>1442593427</v>
      </c>
      <c r="K3277" t="b">
        <v>0</v>
      </c>
      <c r="L3277">
        <v>7</v>
      </c>
      <c r="M3277" t="b">
        <v>0</v>
      </c>
      <c r="N3277" t="s">
        <v>8269</v>
      </c>
      <c r="O3277" s="9">
        <f t="shared" si="208"/>
        <v>13</v>
      </c>
      <c r="P3277">
        <f t="shared" si="209"/>
        <v>93</v>
      </c>
      <c r="Q3277" s="11" t="s">
        <v>8315</v>
      </c>
      <c r="R3277" t="s">
        <v>8316</v>
      </c>
      <c r="S3277" s="16">
        <f t="shared" si="210"/>
        <v>42265.683182870373</v>
      </c>
      <c r="T3277" s="16">
        <f t="shared" si="211"/>
        <v>42293.207638888889</v>
      </c>
    </row>
    <row r="3278" spans="1:20" ht="42" x14ac:dyDescent="0.3">
      <c r="A3278">
        <v>3934</v>
      </c>
      <c r="B3278" s="3" t="s">
        <v>3931</v>
      </c>
      <c r="C3278" s="3" t="s">
        <v>8042</v>
      </c>
      <c r="D3278" s="6">
        <v>5000</v>
      </c>
      <c r="E3278" s="8">
        <v>550</v>
      </c>
      <c r="F3278" t="s">
        <v>8220</v>
      </c>
      <c r="G3278" t="s">
        <v>8223</v>
      </c>
      <c r="H3278" t="s">
        <v>8245</v>
      </c>
      <c r="I3278">
        <v>1443704400</v>
      </c>
      <c r="J3278">
        <v>1439827639</v>
      </c>
      <c r="K3278" t="b">
        <v>0</v>
      </c>
      <c r="L3278">
        <v>12</v>
      </c>
      <c r="M3278" t="b">
        <v>0</v>
      </c>
      <c r="N3278" t="s">
        <v>8269</v>
      </c>
      <c r="O3278" s="9">
        <f t="shared" si="208"/>
        <v>11</v>
      </c>
      <c r="P3278">
        <f t="shared" si="209"/>
        <v>45.83</v>
      </c>
      <c r="Q3278" s="11" t="s">
        <v>8315</v>
      </c>
      <c r="R3278" t="s">
        <v>8316</v>
      </c>
      <c r="S3278" s="16">
        <f t="shared" si="210"/>
        <v>42233.671747685185</v>
      </c>
      <c r="T3278" s="16">
        <f t="shared" si="211"/>
        <v>42278.541666666672</v>
      </c>
    </row>
    <row r="3279" spans="1:20" ht="42" x14ac:dyDescent="0.3">
      <c r="A3279">
        <v>3939</v>
      </c>
      <c r="B3279" s="3" t="s">
        <v>3936</v>
      </c>
      <c r="C3279" s="3" t="s">
        <v>8047</v>
      </c>
      <c r="D3279" s="6">
        <v>5000</v>
      </c>
      <c r="E3279" s="8">
        <v>5</v>
      </c>
      <c r="F3279" t="s">
        <v>8220</v>
      </c>
      <c r="G3279" t="s">
        <v>8225</v>
      </c>
      <c r="H3279" t="s">
        <v>8247</v>
      </c>
      <c r="I3279">
        <v>1412656200</v>
      </c>
      <c r="J3279">
        <v>1412328979</v>
      </c>
      <c r="K3279" t="b">
        <v>0</v>
      </c>
      <c r="L3279">
        <v>1</v>
      </c>
      <c r="M3279" t="b">
        <v>0</v>
      </c>
      <c r="N3279" t="s">
        <v>8269</v>
      </c>
      <c r="O3279" s="9">
        <f t="shared" ref="O3279:O3342" si="212">ROUND(E3279/D3279*100,0)</f>
        <v>0</v>
      </c>
      <c r="P3279">
        <f t="shared" ref="P3279:P3342" si="213">IFERROR(ROUND(E3279/L3279,2),0)</f>
        <v>5</v>
      </c>
      <c r="Q3279" s="11" t="s">
        <v>8315</v>
      </c>
      <c r="R3279" t="s">
        <v>8316</v>
      </c>
      <c r="S3279" s="16">
        <f t="shared" ref="S3279:S3342" si="214">(((J3279/60)/60/24)+DATE(1970,1,1))</f>
        <v>41915.400219907409</v>
      </c>
      <c r="T3279" s="16">
        <f t="shared" ref="T3279:T3342" si="215">(((I3279/60)/60)/24)+DATE(1970,1,1)</f>
        <v>41919.1875</v>
      </c>
    </row>
    <row r="3280" spans="1:20" ht="42" x14ac:dyDescent="0.3">
      <c r="A3280">
        <v>3940</v>
      </c>
      <c r="B3280" s="3" t="s">
        <v>3937</v>
      </c>
      <c r="C3280" s="3" t="s">
        <v>8048</v>
      </c>
      <c r="D3280" s="6">
        <v>5000</v>
      </c>
      <c r="E3280" s="8">
        <v>11</v>
      </c>
      <c r="F3280" t="s">
        <v>8220</v>
      </c>
      <c r="G3280" t="s">
        <v>8223</v>
      </c>
      <c r="H3280" t="s">
        <v>8245</v>
      </c>
      <c r="I3280">
        <v>1420199351</v>
      </c>
      <c r="J3280">
        <v>1416311351</v>
      </c>
      <c r="K3280" t="b">
        <v>0</v>
      </c>
      <c r="L3280">
        <v>2</v>
      </c>
      <c r="M3280" t="b">
        <v>0</v>
      </c>
      <c r="N3280" t="s">
        <v>8269</v>
      </c>
      <c r="O3280" s="9">
        <f t="shared" si="212"/>
        <v>0</v>
      </c>
      <c r="P3280">
        <f t="shared" si="213"/>
        <v>5.5</v>
      </c>
      <c r="Q3280" s="11" t="s">
        <v>8315</v>
      </c>
      <c r="R3280" t="s">
        <v>8316</v>
      </c>
      <c r="S3280" s="16">
        <f t="shared" si="214"/>
        <v>41961.492488425924</v>
      </c>
      <c r="T3280" s="16">
        <f t="shared" si="215"/>
        <v>42006.492488425924</v>
      </c>
    </row>
    <row r="3281" spans="1:20" ht="42" x14ac:dyDescent="0.3">
      <c r="A3281">
        <v>3943</v>
      </c>
      <c r="B3281" s="3" t="s">
        <v>3940</v>
      </c>
      <c r="C3281" s="3" t="s">
        <v>8051</v>
      </c>
      <c r="D3281" s="6">
        <v>5000</v>
      </c>
      <c r="E3281" s="8">
        <v>1782</v>
      </c>
      <c r="F3281" t="s">
        <v>8220</v>
      </c>
      <c r="G3281" t="s">
        <v>8223</v>
      </c>
      <c r="H3281" t="s">
        <v>8245</v>
      </c>
      <c r="I3281">
        <v>1446483000</v>
      </c>
      <c r="J3281">
        <v>1443811268</v>
      </c>
      <c r="K3281" t="b">
        <v>0</v>
      </c>
      <c r="L3281">
        <v>13</v>
      </c>
      <c r="M3281" t="b">
        <v>0</v>
      </c>
      <c r="N3281" t="s">
        <v>8269</v>
      </c>
      <c r="O3281" s="9">
        <f t="shared" si="212"/>
        <v>36</v>
      </c>
      <c r="P3281">
        <f t="shared" si="213"/>
        <v>137.08000000000001</v>
      </c>
      <c r="Q3281" s="11" t="s">
        <v>8315</v>
      </c>
      <c r="R3281" t="s">
        <v>8316</v>
      </c>
      <c r="S3281" s="16">
        <f t="shared" si="214"/>
        <v>42279.778564814813</v>
      </c>
      <c r="T3281" s="16">
        <f t="shared" si="215"/>
        <v>42310.701388888891</v>
      </c>
    </row>
    <row r="3282" spans="1:20" ht="42" x14ac:dyDescent="0.3">
      <c r="A3282">
        <v>3944</v>
      </c>
      <c r="B3282" s="3" t="s">
        <v>3941</v>
      </c>
      <c r="C3282" s="3" t="s">
        <v>8052</v>
      </c>
      <c r="D3282" s="6">
        <v>5000</v>
      </c>
      <c r="E3282" s="8">
        <v>0</v>
      </c>
      <c r="F3282" t="s">
        <v>8220</v>
      </c>
      <c r="G3282" t="s">
        <v>8223</v>
      </c>
      <c r="H3282" t="s">
        <v>8245</v>
      </c>
      <c r="I3282">
        <v>1440690875</v>
      </c>
      <c r="J3282">
        <v>1438098875</v>
      </c>
      <c r="K3282" t="b">
        <v>0</v>
      </c>
      <c r="L3282">
        <v>0</v>
      </c>
      <c r="M3282" t="b">
        <v>0</v>
      </c>
      <c r="N3282" t="s">
        <v>8269</v>
      </c>
      <c r="O3282" s="9">
        <f t="shared" si="212"/>
        <v>0</v>
      </c>
      <c r="P3282">
        <f t="shared" si="213"/>
        <v>0</v>
      </c>
      <c r="Q3282" s="11" t="s">
        <v>8315</v>
      </c>
      <c r="R3282" t="s">
        <v>8316</v>
      </c>
      <c r="S3282" s="16">
        <f t="shared" si="214"/>
        <v>42213.662905092591</v>
      </c>
      <c r="T3282" s="16">
        <f t="shared" si="215"/>
        <v>42243.662905092591</v>
      </c>
    </row>
    <row r="3283" spans="1:20" ht="42" x14ac:dyDescent="0.3">
      <c r="A3283">
        <v>3961</v>
      </c>
      <c r="B3283" s="3" t="s">
        <v>3958</v>
      </c>
      <c r="C3283" s="3" t="s">
        <v>8068</v>
      </c>
      <c r="D3283" s="6">
        <v>5000</v>
      </c>
      <c r="E3283" s="8">
        <v>21</v>
      </c>
      <c r="F3283" t="s">
        <v>8220</v>
      </c>
      <c r="G3283" t="s">
        <v>8224</v>
      </c>
      <c r="H3283" t="s">
        <v>8246</v>
      </c>
      <c r="I3283">
        <v>1399584210</v>
      </c>
      <c r="J3283">
        <v>1397683410</v>
      </c>
      <c r="K3283" t="b">
        <v>0</v>
      </c>
      <c r="L3283">
        <v>2</v>
      </c>
      <c r="M3283" t="b">
        <v>0</v>
      </c>
      <c r="N3283" t="s">
        <v>8269</v>
      </c>
      <c r="O3283" s="9">
        <f t="shared" si="212"/>
        <v>0</v>
      </c>
      <c r="P3283">
        <f t="shared" si="213"/>
        <v>10.5</v>
      </c>
      <c r="Q3283" s="11" t="s">
        <v>8315</v>
      </c>
      <c r="R3283" t="s">
        <v>8316</v>
      </c>
      <c r="S3283" s="16">
        <f t="shared" si="214"/>
        <v>41745.891319444447</v>
      </c>
      <c r="T3283" s="16">
        <f t="shared" si="215"/>
        <v>41767.891319444447</v>
      </c>
    </row>
    <row r="3284" spans="1:20" ht="42" x14ac:dyDescent="0.3">
      <c r="A3284">
        <v>3968</v>
      </c>
      <c r="B3284" s="3" t="s">
        <v>3965</v>
      </c>
      <c r="C3284" s="3" t="s">
        <v>8075</v>
      </c>
      <c r="D3284" s="6">
        <v>5000</v>
      </c>
      <c r="E3284" s="8">
        <v>527</v>
      </c>
      <c r="F3284" t="s">
        <v>8220</v>
      </c>
      <c r="G3284" t="s">
        <v>8223</v>
      </c>
      <c r="H3284" t="s">
        <v>8245</v>
      </c>
      <c r="I3284">
        <v>1463945673</v>
      </c>
      <c r="J3284">
        <v>1458761673</v>
      </c>
      <c r="K3284" t="b">
        <v>0</v>
      </c>
      <c r="L3284">
        <v>11</v>
      </c>
      <c r="M3284" t="b">
        <v>0</v>
      </c>
      <c r="N3284" t="s">
        <v>8269</v>
      </c>
      <c r="O3284" s="9">
        <f t="shared" si="212"/>
        <v>11</v>
      </c>
      <c r="P3284">
        <f t="shared" si="213"/>
        <v>47.91</v>
      </c>
      <c r="Q3284" s="11" t="s">
        <v>8315</v>
      </c>
      <c r="R3284" t="s">
        <v>8316</v>
      </c>
      <c r="S3284" s="16">
        <f t="shared" si="214"/>
        <v>42452.815659722226</v>
      </c>
      <c r="T3284" s="16">
        <f t="shared" si="215"/>
        <v>42512.815659722226</v>
      </c>
    </row>
    <row r="3285" spans="1:20" ht="42" x14ac:dyDescent="0.3">
      <c r="A3285">
        <v>3973</v>
      </c>
      <c r="B3285" s="3" t="s">
        <v>3970</v>
      </c>
      <c r="C3285" s="3" t="s">
        <v>8080</v>
      </c>
      <c r="D3285" s="6">
        <v>5000</v>
      </c>
      <c r="E3285" s="8">
        <v>3905</v>
      </c>
      <c r="F3285" t="s">
        <v>8220</v>
      </c>
      <c r="G3285" t="s">
        <v>8223</v>
      </c>
      <c r="H3285" t="s">
        <v>8245</v>
      </c>
      <c r="I3285">
        <v>1462766400</v>
      </c>
      <c r="J3285">
        <v>1460219110</v>
      </c>
      <c r="K3285" t="b">
        <v>0</v>
      </c>
      <c r="L3285">
        <v>37</v>
      </c>
      <c r="M3285" t="b">
        <v>0</v>
      </c>
      <c r="N3285" t="s">
        <v>8269</v>
      </c>
      <c r="O3285" s="9">
        <f t="shared" si="212"/>
        <v>78</v>
      </c>
      <c r="P3285">
        <f t="shared" si="213"/>
        <v>105.54</v>
      </c>
      <c r="Q3285" s="11" t="s">
        <v>8315</v>
      </c>
      <c r="R3285" t="s">
        <v>8316</v>
      </c>
      <c r="S3285" s="16">
        <f t="shared" si="214"/>
        <v>42469.68414351852</v>
      </c>
      <c r="T3285" s="16">
        <f t="shared" si="215"/>
        <v>42499.166666666672</v>
      </c>
    </row>
    <row r="3286" spans="1:20" ht="42" x14ac:dyDescent="0.3">
      <c r="A3286">
        <v>3986</v>
      </c>
      <c r="B3286" s="3" t="s">
        <v>3982</v>
      </c>
      <c r="C3286" s="3" t="s">
        <v>8092</v>
      </c>
      <c r="D3286" s="6">
        <v>5000</v>
      </c>
      <c r="E3286" s="8">
        <v>488</v>
      </c>
      <c r="F3286" t="s">
        <v>8220</v>
      </c>
      <c r="G3286" t="s">
        <v>8224</v>
      </c>
      <c r="H3286" t="s">
        <v>8246</v>
      </c>
      <c r="I3286">
        <v>1462539840</v>
      </c>
      <c r="J3286">
        <v>1460034594</v>
      </c>
      <c r="K3286" t="b">
        <v>0</v>
      </c>
      <c r="L3286">
        <v>13</v>
      </c>
      <c r="M3286" t="b">
        <v>0</v>
      </c>
      <c r="N3286" t="s">
        <v>8269</v>
      </c>
      <c r="O3286" s="9">
        <f t="shared" si="212"/>
        <v>10</v>
      </c>
      <c r="P3286">
        <f t="shared" si="213"/>
        <v>37.54</v>
      </c>
      <c r="Q3286" s="11" t="s">
        <v>8315</v>
      </c>
      <c r="R3286" t="s">
        <v>8316</v>
      </c>
      <c r="S3286" s="16">
        <f t="shared" si="214"/>
        <v>42467.548541666663</v>
      </c>
      <c r="T3286" s="16">
        <f t="shared" si="215"/>
        <v>42496.544444444444</v>
      </c>
    </row>
    <row r="3287" spans="1:20" ht="42" x14ac:dyDescent="0.3">
      <c r="A3287">
        <v>4025</v>
      </c>
      <c r="B3287" s="3" t="s">
        <v>4021</v>
      </c>
      <c r="C3287" s="3" t="s">
        <v>8130</v>
      </c>
      <c r="D3287" s="6">
        <v>5000</v>
      </c>
      <c r="E3287" s="8">
        <v>250</v>
      </c>
      <c r="F3287" t="s">
        <v>8220</v>
      </c>
      <c r="G3287" t="s">
        <v>8229</v>
      </c>
      <c r="H3287" t="s">
        <v>8248</v>
      </c>
      <c r="I3287">
        <v>1437889336</v>
      </c>
      <c r="J3287">
        <v>1432705336</v>
      </c>
      <c r="K3287" t="b">
        <v>0</v>
      </c>
      <c r="L3287">
        <v>4</v>
      </c>
      <c r="M3287" t="b">
        <v>0</v>
      </c>
      <c r="N3287" t="s">
        <v>8269</v>
      </c>
      <c r="O3287" s="9">
        <f t="shared" si="212"/>
        <v>5</v>
      </c>
      <c r="P3287">
        <f t="shared" si="213"/>
        <v>62.5</v>
      </c>
      <c r="Q3287" s="11" t="s">
        <v>8315</v>
      </c>
      <c r="R3287" t="s">
        <v>8316</v>
      </c>
      <c r="S3287" s="16">
        <f t="shared" si="214"/>
        <v>42151.237685185188</v>
      </c>
      <c r="T3287" s="16">
        <f t="shared" si="215"/>
        <v>42211.237685185188</v>
      </c>
    </row>
    <row r="3288" spans="1:20" ht="42" x14ac:dyDescent="0.3">
      <c r="A3288">
        <v>4031</v>
      </c>
      <c r="B3288" s="3" t="s">
        <v>4027</v>
      </c>
      <c r="C3288" s="3" t="s">
        <v>8136</v>
      </c>
      <c r="D3288" s="6">
        <v>5000</v>
      </c>
      <c r="E3288" s="8">
        <v>0</v>
      </c>
      <c r="F3288" t="s">
        <v>8220</v>
      </c>
      <c r="G3288" t="s">
        <v>8223</v>
      </c>
      <c r="H3288" t="s">
        <v>8245</v>
      </c>
      <c r="I3288">
        <v>1418914964</v>
      </c>
      <c r="J3288">
        <v>1414591364</v>
      </c>
      <c r="K3288" t="b">
        <v>0</v>
      </c>
      <c r="L3288">
        <v>0</v>
      </c>
      <c r="M3288" t="b">
        <v>0</v>
      </c>
      <c r="N3288" t="s">
        <v>8269</v>
      </c>
      <c r="O3288" s="9">
        <f t="shared" si="212"/>
        <v>0</v>
      </c>
      <c r="P3288">
        <f t="shared" si="213"/>
        <v>0</v>
      </c>
      <c r="Q3288" s="11" t="s">
        <v>8315</v>
      </c>
      <c r="R3288" t="s">
        <v>8316</v>
      </c>
      <c r="S3288" s="16">
        <f t="shared" si="214"/>
        <v>41941.585231481484</v>
      </c>
      <c r="T3288" s="16">
        <f t="shared" si="215"/>
        <v>41991.626898148148</v>
      </c>
    </row>
    <row r="3289" spans="1:20" ht="28" x14ac:dyDescent="0.3">
      <c r="A3289">
        <v>4041</v>
      </c>
      <c r="B3289" s="3" t="s">
        <v>4037</v>
      </c>
      <c r="C3289" s="3" t="s">
        <v>8145</v>
      </c>
      <c r="D3289" s="6">
        <v>5000</v>
      </c>
      <c r="E3289" s="8">
        <v>21</v>
      </c>
      <c r="F3289" t="s">
        <v>8220</v>
      </c>
      <c r="G3289" t="s">
        <v>8224</v>
      </c>
      <c r="H3289" t="s">
        <v>8246</v>
      </c>
      <c r="I3289">
        <v>1473160954</v>
      </c>
      <c r="J3289">
        <v>1467976954</v>
      </c>
      <c r="K3289" t="b">
        <v>0</v>
      </c>
      <c r="L3289">
        <v>2</v>
      </c>
      <c r="M3289" t="b">
        <v>0</v>
      </c>
      <c r="N3289" t="s">
        <v>8269</v>
      </c>
      <c r="O3289" s="9">
        <f t="shared" si="212"/>
        <v>0</v>
      </c>
      <c r="P3289">
        <f t="shared" si="213"/>
        <v>10.5</v>
      </c>
      <c r="Q3289" s="11" t="s">
        <v>8315</v>
      </c>
      <c r="R3289" t="s">
        <v>8316</v>
      </c>
      <c r="S3289" s="16">
        <f t="shared" si="214"/>
        <v>42559.474004629628</v>
      </c>
      <c r="T3289" s="16">
        <f t="shared" si="215"/>
        <v>42619.474004629628</v>
      </c>
    </row>
    <row r="3290" spans="1:20" ht="42" x14ac:dyDescent="0.3">
      <c r="A3290">
        <v>4045</v>
      </c>
      <c r="B3290" s="3" t="s">
        <v>4041</v>
      </c>
      <c r="C3290" s="3" t="s">
        <v>8149</v>
      </c>
      <c r="D3290" s="6">
        <v>5000</v>
      </c>
      <c r="E3290" s="8">
        <v>1</v>
      </c>
      <c r="F3290" t="s">
        <v>8220</v>
      </c>
      <c r="G3290" t="s">
        <v>8225</v>
      </c>
      <c r="H3290" t="s">
        <v>8247</v>
      </c>
      <c r="I3290">
        <v>1408596589</v>
      </c>
      <c r="J3290">
        <v>1406004589</v>
      </c>
      <c r="K3290" t="b">
        <v>0</v>
      </c>
      <c r="L3290">
        <v>1</v>
      </c>
      <c r="M3290" t="b">
        <v>0</v>
      </c>
      <c r="N3290" t="s">
        <v>8269</v>
      </c>
      <c r="O3290" s="9">
        <f t="shared" si="212"/>
        <v>0</v>
      </c>
      <c r="P3290">
        <f t="shared" si="213"/>
        <v>1</v>
      </c>
      <c r="Q3290" s="11" t="s">
        <v>8315</v>
      </c>
      <c r="R3290" t="s">
        <v>8316</v>
      </c>
      <c r="S3290" s="16">
        <f t="shared" si="214"/>
        <v>41842.201261574075</v>
      </c>
      <c r="T3290" s="16">
        <f t="shared" si="215"/>
        <v>41872.201261574075</v>
      </c>
    </row>
    <row r="3291" spans="1:20" ht="42" x14ac:dyDescent="0.3">
      <c r="A3291">
        <v>4047</v>
      </c>
      <c r="B3291" s="3" t="s">
        <v>4043</v>
      </c>
      <c r="C3291" s="3" t="s">
        <v>8151</v>
      </c>
      <c r="D3291" s="6">
        <v>5000</v>
      </c>
      <c r="E3291" s="8">
        <v>110</v>
      </c>
      <c r="F3291" t="s">
        <v>8220</v>
      </c>
      <c r="G3291" t="s">
        <v>8223</v>
      </c>
      <c r="H3291" t="s">
        <v>8245</v>
      </c>
      <c r="I3291">
        <v>1420938000</v>
      </c>
      <c r="J3291">
        <v>1418862743</v>
      </c>
      <c r="K3291" t="b">
        <v>0</v>
      </c>
      <c r="L3291">
        <v>4</v>
      </c>
      <c r="M3291" t="b">
        <v>0</v>
      </c>
      <c r="N3291" t="s">
        <v>8269</v>
      </c>
      <c r="O3291" s="9">
        <f t="shared" si="212"/>
        <v>2</v>
      </c>
      <c r="P3291">
        <f t="shared" si="213"/>
        <v>27.5</v>
      </c>
      <c r="Q3291" s="11" t="s">
        <v>8315</v>
      </c>
      <c r="R3291" t="s">
        <v>8316</v>
      </c>
      <c r="S3291" s="16">
        <f t="shared" si="214"/>
        <v>41991.022488425922</v>
      </c>
      <c r="T3291" s="16">
        <f t="shared" si="215"/>
        <v>42015.041666666672</v>
      </c>
    </row>
    <row r="3292" spans="1:20" ht="42" x14ac:dyDescent="0.3">
      <c r="A3292">
        <v>4055</v>
      </c>
      <c r="B3292" s="3" t="s">
        <v>4051</v>
      </c>
      <c r="C3292" s="3" t="s">
        <v>8159</v>
      </c>
      <c r="D3292" s="6">
        <v>5000</v>
      </c>
      <c r="E3292" s="8">
        <v>881</v>
      </c>
      <c r="F3292" t="s">
        <v>8220</v>
      </c>
      <c r="G3292" t="s">
        <v>8224</v>
      </c>
      <c r="H3292" t="s">
        <v>8246</v>
      </c>
      <c r="I3292">
        <v>1403192031</v>
      </c>
      <c r="J3292">
        <v>1400600031</v>
      </c>
      <c r="K3292" t="b">
        <v>0</v>
      </c>
      <c r="L3292">
        <v>21</v>
      </c>
      <c r="M3292" t="b">
        <v>0</v>
      </c>
      <c r="N3292" t="s">
        <v>8269</v>
      </c>
      <c r="O3292" s="9">
        <f t="shared" si="212"/>
        <v>18</v>
      </c>
      <c r="P3292">
        <f t="shared" si="213"/>
        <v>41.95</v>
      </c>
      <c r="Q3292" s="11" t="s">
        <v>8315</v>
      </c>
      <c r="R3292" t="s">
        <v>8316</v>
      </c>
      <c r="S3292" s="16">
        <f t="shared" si="214"/>
        <v>41779.648506944446</v>
      </c>
      <c r="T3292" s="16">
        <f t="shared" si="215"/>
        <v>41809.648506944446</v>
      </c>
    </row>
    <row r="3293" spans="1:20" ht="42" x14ac:dyDescent="0.3">
      <c r="A3293">
        <v>4067</v>
      </c>
      <c r="B3293" s="3" t="s">
        <v>4063</v>
      </c>
      <c r="C3293" s="3" t="s">
        <v>7998</v>
      </c>
      <c r="D3293" s="6">
        <v>5000</v>
      </c>
      <c r="E3293" s="8">
        <v>3045</v>
      </c>
      <c r="F3293" t="s">
        <v>8220</v>
      </c>
      <c r="G3293" t="s">
        <v>8223</v>
      </c>
      <c r="H3293" t="s">
        <v>8245</v>
      </c>
      <c r="I3293">
        <v>1443408550</v>
      </c>
      <c r="J3293">
        <v>1439952550</v>
      </c>
      <c r="K3293" t="b">
        <v>0</v>
      </c>
      <c r="L3293">
        <v>17</v>
      </c>
      <c r="M3293" t="b">
        <v>0</v>
      </c>
      <c r="N3293" t="s">
        <v>8269</v>
      </c>
      <c r="O3293" s="9">
        <f t="shared" si="212"/>
        <v>61</v>
      </c>
      <c r="P3293">
        <f t="shared" si="213"/>
        <v>179.12</v>
      </c>
      <c r="Q3293" s="11" t="s">
        <v>8315</v>
      </c>
      <c r="R3293" t="s">
        <v>8316</v>
      </c>
      <c r="S3293" s="16">
        <f t="shared" si="214"/>
        <v>42235.117476851854</v>
      </c>
      <c r="T3293" s="16">
        <f t="shared" si="215"/>
        <v>42275.117476851854</v>
      </c>
    </row>
    <row r="3294" spans="1:20" ht="42" x14ac:dyDescent="0.3">
      <c r="A3294">
        <v>4089</v>
      </c>
      <c r="B3294" s="3" t="s">
        <v>4085</v>
      </c>
      <c r="C3294" s="3" t="s">
        <v>8192</v>
      </c>
      <c r="D3294" s="6">
        <v>5000</v>
      </c>
      <c r="E3294" s="8">
        <v>240</v>
      </c>
      <c r="F3294" t="s">
        <v>8220</v>
      </c>
      <c r="G3294" t="s">
        <v>8223</v>
      </c>
      <c r="H3294" t="s">
        <v>8245</v>
      </c>
      <c r="I3294">
        <v>1433093700</v>
      </c>
      <c r="J3294">
        <v>1430242488</v>
      </c>
      <c r="K3294" t="b">
        <v>0</v>
      </c>
      <c r="L3294">
        <v>8</v>
      </c>
      <c r="M3294" t="b">
        <v>0</v>
      </c>
      <c r="N3294" t="s">
        <v>8269</v>
      </c>
      <c r="O3294" s="9">
        <f t="shared" si="212"/>
        <v>5</v>
      </c>
      <c r="P3294">
        <f t="shared" si="213"/>
        <v>30</v>
      </c>
      <c r="Q3294" s="11" t="s">
        <v>8315</v>
      </c>
      <c r="R3294" t="s">
        <v>8316</v>
      </c>
      <c r="S3294" s="16">
        <f t="shared" si="214"/>
        <v>42122.732499999998</v>
      </c>
      <c r="T3294" s="16">
        <f t="shared" si="215"/>
        <v>42155.732638888891</v>
      </c>
    </row>
    <row r="3295" spans="1:20" ht="42" x14ac:dyDescent="0.3">
      <c r="A3295">
        <v>4106</v>
      </c>
      <c r="B3295" s="3" t="s">
        <v>4102</v>
      </c>
      <c r="C3295" s="3" t="s">
        <v>8209</v>
      </c>
      <c r="D3295" s="6">
        <v>5000</v>
      </c>
      <c r="E3295" s="8">
        <v>3530</v>
      </c>
      <c r="F3295" t="s">
        <v>8220</v>
      </c>
      <c r="G3295" t="s">
        <v>8223</v>
      </c>
      <c r="H3295" t="s">
        <v>8245</v>
      </c>
      <c r="I3295">
        <v>1427936400</v>
      </c>
      <c r="J3295">
        <v>1424221866</v>
      </c>
      <c r="K3295" t="b">
        <v>0</v>
      </c>
      <c r="L3295">
        <v>33</v>
      </c>
      <c r="M3295" t="b">
        <v>0</v>
      </c>
      <c r="N3295" t="s">
        <v>8269</v>
      </c>
      <c r="O3295" s="9">
        <f t="shared" si="212"/>
        <v>71</v>
      </c>
      <c r="P3295">
        <f t="shared" si="213"/>
        <v>106.97</v>
      </c>
      <c r="Q3295" s="11" t="s">
        <v>8315</v>
      </c>
      <c r="R3295" t="s">
        <v>8316</v>
      </c>
      <c r="S3295" s="16">
        <f t="shared" si="214"/>
        <v>42053.049375000002</v>
      </c>
      <c r="T3295" s="16">
        <f t="shared" si="215"/>
        <v>42096.041666666672</v>
      </c>
    </row>
    <row r="3296" spans="1:20" ht="42" x14ac:dyDescent="0.3">
      <c r="A3296">
        <v>2798</v>
      </c>
      <c r="B3296" s="3" t="s">
        <v>2798</v>
      </c>
      <c r="C3296" s="3" t="s">
        <v>6908</v>
      </c>
      <c r="D3296" s="6">
        <v>5000</v>
      </c>
      <c r="E3296" s="8">
        <v>5070</v>
      </c>
      <c r="F3296" t="s">
        <v>8218</v>
      </c>
      <c r="G3296" t="s">
        <v>8224</v>
      </c>
      <c r="H3296" t="s">
        <v>8246</v>
      </c>
      <c r="I3296">
        <v>1438358400</v>
      </c>
      <c r="J3296">
        <v>1437063121</v>
      </c>
      <c r="K3296" t="b">
        <v>0</v>
      </c>
      <c r="L3296">
        <v>139</v>
      </c>
      <c r="M3296" t="b">
        <v>1</v>
      </c>
      <c r="N3296" t="s">
        <v>8269</v>
      </c>
      <c r="O3296" s="9">
        <f t="shared" si="212"/>
        <v>101</v>
      </c>
      <c r="P3296">
        <f t="shared" si="213"/>
        <v>36.47</v>
      </c>
      <c r="Q3296" s="11" t="s">
        <v>8315</v>
      </c>
      <c r="R3296" t="s">
        <v>8316</v>
      </c>
      <c r="S3296" s="16">
        <f t="shared" si="214"/>
        <v>42201.675011574072</v>
      </c>
      <c r="T3296" s="16">
        <f t="shared" si="215"/>
        <v>42216.666666666672</v>
      </c>
    </row>
    <row r="3297" spans="1:20" ht="42" x14ac:dyDescent="0.3">
      <c r="A3297">
        <v>2979</v>
      </c>
      <c r="B3297" s="3" t="s">
        <v>2979</v>
      </c>
      <c r="C3297" s="3" t="s">
        <v>7089</v>
      </c>
      <c r="D3297" s="6">
        <v>5000</v>
      </c>
      <c r="E3297" s="8">
        <v>5070</v>
      </c>
      <c r="F3297" t="s">
        <v>8218</v>
      </c>
      <c r="G3297" t="s">
        <v>8223</v>
      </c>
      <c r="H3297" t="s">
        <v>8245</v>
      </c>
      <c r="I3297">
        <v>1420524000</v>
      </c>
      <c r="J3297">
        <v>1419104823</v>
      </c>
      <c r="K3297" t="b">
        <v>0</v>
      </c>
      <c r="L3297">
        <v>46</v>
      </c>
      <c r="M3297" t="b">
        <v>1</v>
      </c>
      <c r="N3297" t="s">
        <v>8269</v>
      </c>
      <c r="O3297" s="9">
        <f t="shared" si="212"/>
        <v>101</v>
      </c>
      <c r="P3297">
        <f t="shared" si="213"/>
        <v>110.22</v>
      </c>
      <c r="Q3297" s="11" t="s">
        <v>8315</v>
      </c>
      <c r="R3297" t="s">
        <v>8316</v>
      </c>
      <c r="S3297" s="16">
        <f t="shared" si="214"/>
        <v>41993.824340277773</v>
      </c>
      <c r="T3297" s="16">
        <f t="shared" si="215"/>
        <v>42010.25</v>
      </c>
    </row>
    <row r="3298" spans="1:20" ht="42" x14ac:dyDescent="0.3">
      <c r="A3298">
        <v>3351</v>
      </c>
      <c r="B3298" s="3" t="s">
        <v>3350</v>
      </c>
      <c r="C3298" s="3" t="s">
        <v>7461</v>
      </c>
      <c r="D3298" s="6">
        <v>5000</v>
      </c>
      <c r="E3298" s="8">
        <v>5055</v>
      </c>
      <c r="F3298" t="s">
        <v>8218</v>
      </c>
      <c r="G3298" t="s">
        <v>8224</v>
      </c>
      <c r="H3298" t="s">
        <v>8246</v>
      </c>
      <c r="I3298">
        <v>1406113200</v>
      </c>
      <c r="J3298">
        <v>1402910965</v>
      </c>
      <c r="K3298" t="b">
        <v>0</v>
      </c>
      <c r="L3298">
        <v>54</v>
      </c>
      <c r="M3298" t="b">
        <v>1</v>
      </c>
      <c r="N3298" t="s">
        <v>8269</v>
      </c>
      <c r="O3298" s="9">
        <f t="shared" si="212"/>
        <v>101</v>
      </c>
      <c r="P3298">
        <f t="shared" si="213"/>
        <v>93.61</v>
      </c>
      <c r="Q3298" s="11" t="s">
        <v>8315</v>
      </c>
      <c r="R3298" t="s">
        <v>8316</v>
      </c>
      <c r="S3298" s="16">
        <f t="shared" si="214"/>
        <v>41806.395428240743</v>
      </c>
      <c r="T3298" s="16">
        <f t="shared" si="215"/>
        <v>41843.458333333336</v>
      </c>
    </row>
    <row r="3299" spans="1:20" ht="42" x14ac:dyDescent="0.3">
      <c r="A3299">
        <v>2851</v>
      </c>
      <c r="B3299" s="3" t="s">
        <v>2851</v>
      </c>
      <c r="C3299" s="3" t="s">
        <v>6961</v>
      </c>
      <c r="D3299" s="6">
        <v>4500</v>
      </c>
      <c r="E3299" s="8">
        <v>0</v>
      </c>
      <c r="F3299" t="s">
        <v>8220</v>
      </c>
      <c r="G3299" t="s">
        <v>8240</v>
      </c>
      <c r="H3299" t="s">
        <v>8248</v>
      </c>
      <c r="I3299">
        <v>1454109420</v>
      </c>
      <c r="J3299">
        <v>1453334629</v>
      </c>
      <c r="K3299" t="b">
        <v>0</v>
      </c>
      <c r="L3299">
        <v>0</v>
      </c>
      <c r="M3299" t="b">
        <v>0</v>
      </c>
      <c r="N3299" t="s">
        <v>8269</v>
      </c>
      <c r="O3299" s="9">
        <f t="shared" si="212"/>
        <v>0</v>
      </c>
      <c r="P3299">
        <f t="shared" si="213"/>
        <v>0</v>
      </c>
      <c r="Q3299" s="11" t="s">
        <v>8315</v>
      </c>
      <c r="R3299" t="s">
        <v>8316</v>
      </c>
      <c r="S3299" s="16">
        <f t="shared" si="214"/>
        <v>42390.002650462964</v>
      </c>
      <c r="T3299" s="16">
        <f t="shared" si="215"/>
        <v>42398.970138888893</v>
      </c>
    </row>
    <row r="3300" spans="1:20" ht="28" x14ac:dyDescent="0.3">
      <c r="A3300">
        <v>3212</v>
      </c>
      <c r="B3300" s="3" t="s">
        <v>3212</v>
      </c>
      <c r="C3300" s="3" t="s">
        <v>7322</v>
      </c>
      <c r="D3300" s="6">
        <v>4000</v>
      </c>
      <c r="E3300" s="8">
        <v>5050</v>
      </c>
      <c r="F3300" t="s">
        <v>8218</v>
      </c>
      <c r="G3300" t="s">
        <v>8223</v>
      </c>
      <c r="H3300" t="s">
        <v>8245</v>
      </c>
      <c r="I3300">
        <v>1407524751</v>
      </c>
      <c r="J3300">
        <v>1404932751</v>
      </c>
      <c r="K3300" t="b">
        <v>1</v>
      </c>
      <c r="L3300">
        <v>94</v>
      </c>
      <c r="M3300" t="b">
        <v>1</v>
      </c>
      <c r="N3300" t="s">
        <v>8269</v>
      </c>
      <c r="O3300" s="9">
        <f t="shared" si="212"/>
        <v>126</v>
      </c>
      <c r="P3300">
        <f t="shared" si="213"/>
        <v>53.72</v>
      </c>
      <c r="Q3300" s="11" t="s">
        <v>8315</v>
      </c>
      <c r="R3300" t="s">
        <v>8316</v>
      </c>
      <c r="S3300" s="16">
        <f t="shared" si="214"/>
        <v>41829.795729166668</v>
      </c>
      <c r="T3300" s="16">
        <f t="shared" si="215"/>
        <v>41859.795729166668</v>
      </c>
    </row>
    <row r="3301" spans="1:20" ht="42" x14ac:dyDescent="0.3">
      <c r="A3301">
        <v>3721</v>
      </c>
      <c r="B3301" s="3" t="s">
        <v>3718</v>
      </c>
      <c r="C3301" s="3" t="s">
        <v>7831</v>
      </c>
      <c r="D3301" s="6">
        <v>5000</v>
      </c>
      <c r="E3301" s="8">
        <v>5040</v>
      </c>
      <c r="F3301" t="s">
        <v>8218</v>
      </c>
      <c r="G3301" t="s">
        <v>8223</v>
      </c>
      <c r="H3301" t="s">
        <v>8245</v>
      </c>
      <c r="I3301">
        <v>1415230084</v>
      </c>
      <c r="J3301">
        <v>1413412084</v>
      </c>
      <c r="K3301" t="b">
        <v>0</v>
      </c>
      <c r="L3301">
        <v>44</v>
      </c>
      <c r="M3301" t="b">
        <v>1</v>
      </c>
      <c r="N3301" t="s">
        <v>8269</v>
      </c>
      <c r="O3301" s="9">
        <f t="shared" si="212"/>
        <v>101</v>
      </c>
      <c r="P3301">
        <f t="shared" si="213"/>
        <v>114.55</v>
      </c>
      <c r="Q3301" s="11" t="s">
        <v>8315</v>
      </c>
      <c r="R3301" t="s">
        <v>8316</v>
      </c>
      <c r="S3301" s="16">
        <f t="shared" si="214"/>
        <v>41927.936157407406</v>
      </c>
      <c r="T3301" s="16">
        <f t="shared" si="215"/>
        <v>41948.977824074071</v>
      </c>
    </row>
    <row r="3302" spans="1:20" ht="42" x14ac:dyDescent="0.3">
      <c r="A3302">
        <v>2964</v>
      </c>
      <c r="B3302" s="3" t="s">
        <v>2964</v>
      </c>
      <c r="C3302" s="3" t="s">
        <v>7074</v>
      </c>
      <c r="D3302" s="6">
        <v>5000</v>
      </c>
      <c r="E3302" s="8">
        <v>5035.6899999999996</v>
      </c>
      <c r="F3302" t="s">
        <v>8218</v>
      </c>
      <c r="G3302" t="s">
        <v>8223</v>
      </c>
      <c r="H3302" t="s">
        <v>8245</v>
      </c>
      <c r="I3302">
        <v>1407360720</v>
      </c>
      <c r="J3302">
        <v>1404769819</v>
      </c>
      <c r="K3302" t="b">
        <v>0</v>
      </c>
      <c r="L3302">
        <v>196</v>
      </c>
      <c r="M3302" t="b">
        <v>1</v>
      </c>
      <c r="N3302" t="s">
        <v>8269</v>
      </c>
      <c r="O3302" s="9">
        <f t="shared" si="212"/>
        <v>101</v>
      </c>
      <c r="P3302">
        <f t="shared" si="213"/>
        <v>25.69</v>
      </c>
      <c r="Q3302" s="11" t="s">
        <v>8315</v>
      </c>
      <c r="R3302" t="s">
        <v>8316</v>
      </c>
      <c r="S3302" s="16">
        <f t="shared" si="214"/>
        <v>41827.909942129627</v>
      </c>
      <c r="T3302" s="16">
        <f t="shared" si="215"/>
        <v>41857.897222222222</v>
      </c>
    </row>
    <row r="3303" spans="1:20" ht="42" x14ac:dyDescent="0.3">
      <c r="A3303">
        <v>3569</v>
      </c>
      <c r="B3303" s="3" t="s">
        <v>3568</v>
      </c>
      <c r="C3303" s="3" t="s">
        <v>7679</v>
      </c>
      <c r="D3303" s="6">
        <v>5000</v>
      </c>
      <c r="E3303" s="8">
        <v>5024</v>
      </c>
      <c r="F3303" t="s">
        <v>8218</v>
      </c>
      <c r="G3303" t="s">
        <v>8223</v>
      </c>
      <c r="H3303" t="s">
        <v>8245</v>
      </c>
      <c r="I3303">
        <v>1420734696</v>
      </c>
      <c r="J3303">
        <v>1418142696</v>
      </c>
      <c r="K3303" t="b">
        <v>0</v>
      </c>
      <c r="L3303">
        <v>41</v>
      </c>
      <c r="M3303" t="b">
        <v>1</v>
      </c>
      <c r="N3303" t="s">
        <v>8269</v>
      </c>
      <c r="O3303" s="9">
        <f t="shared" si="212"/>
        <v>100</v>
      </c>
      <c r="P3303">
        <f t="shared" si="213"/>
        <v>122.54</v>
      </c>
      <c r="Q3303" s="11" t="s">
        <v>8315</v>
      </c>
      <c r="R3303" t="s">
        <v>8316</v>
      </c>
      <c r="S3303" s="16">
        <f t="shared" si="214"/>
        <v>41982.688611111109</v>
      </c>
      <c r="T3303" s="16">
        <f t="shared" si="215"/>
        <v>42012.688611111109</v>
      </c>
    </row>
    <row r="3304" spans="1:20" ht="42" x14ac:dyDescent="0.3">
      <c r="A3304">
        <v>3335</v>
      </c>
      <c r="B3304" s="3" t="s">
        <v>3335</v>
      </c>
      <c r="C3304" s="3" t="s">
        <v>7445</v>
      </c>
      <c r="D3304" s="6">
        <v>5000</v>
      </c>
      <c r="E3304" s="8">
        <v>5016</v>
      </c>
      <c r="F3304" t="s">
        <v>8218</v>
      </c>
      <c r="G3304" t="s">
        <v>8224</v>
      </c>
      <c r="H3304" t="s">
        <v>8246</v>
      </c>
      <c r="I3304">
        <v>1407106800</v>
      </c>
      <c r="J3304">
        <v>1404749446</v>
      </c>
      <c r="K3304" t="b">
        <v>0</v>
      </c>
      <c r="L3304">
        <v>63</v>
      </c>
      <c r="M3304" t="b">
        <v>1</v>
      </c>
      <c r="N3304" t="s">
        <v>8269</v>
      </c>
      <c r="O3304" s="9">
        <f t="shared" si="212"/>
        <v>100</v>
      </c>
      <c r="P3304">
        <f t="shared" si="213"/>
        <v>79.62</v>
      </c>
      <c r="Q3304" s="11" t="s">
        <v>8315</v>
      </c>
      <c r="R3304" t="s">
        <v>8316</v>
      </c>
      <c r="S3304" s="16">
        <f t="shared" si="214"/>
        <v>41827.674143518518</v>
      </c>
      <c r="T3304" s="16">
        <f t="shared" si="215"/>
        <v>41854.958333333336</v>
      </c>
    </row>
    <row r="3305" spans="1:20" ht="42" x14ac:dyDescent="0.3">
      <c r="A3305">
        <v>3687</v>
      </c>
      <c r="B3305" s="3" t="s">
        <v>3684</v>
      </c>
      <c r="C3305" s="3" t="s">
        <v>7797</v>
      </c>
      <c r="D3305" s="6">
        <v>5000</v>
      </c>
      <c r="E3305" s="8">
        <v>5012.25</v>
      </c>
      <c r="F3305" t="s">
        <v>8218</v>
      </c>
      <c r="G3305" t="s">
        <v>8223</v>
      </c>
      <c r="H3305" t="s">
        <v>8245</v>
      </c>
      <c r="I3305">
        <v>1403846055</v>
      </c>
      <c r="J3305">
        <v>1401254055</v>
      </c>
      <c r="K3305" t="b">
        <v>0</v>
      </c>
      <c r="L3305">
        <v>25</v>
      </c>
      <c r="M3305" t="b">
        <v>1</v>
      </c>
      <c r="N3305" t="s">
        <v>8269</v>
      </c>
      <c r="O3305" s="9">
        <f t="shared" si="212"/>
        <v>100</v>
      </c>
      <c r="P3305">
        <f t="shared" si="213"/>
        <v>200.49</v>
      </c>
      <c r="Q3305" s="11" t="s">
        <v>8315</v>
      </c>
      <c r="R3305" t="s">
        <v>8316</v>
      </c>
      <c r="S3305" s="16">
        <f t="shared" si="214"/>
        <v>41787.218229166669</v>
      </c>
      <c r="T3305" s="16">
        <f t="shared" si="215"/>
        <v>41817.218229166669</v>
      </c>
    </row>
    <row r="3306" spans="1:20" ht="42" x14ac:dyDescent="0.3">
      <c r="A3306">
        <v>3590</v>
      </c>
      <c r="B3306" s="3" t="s">
        <v>3589</v>
      </c>
      <c r="C3306" s="3" t="s">
        <v>7700</v>
      </c>
      <c r="D3306" s="6">
        <v>5000</v>
      </c>
      <c r="E3306" s="8">
        <v>5003</v>
      </c>
      <c r="F3306" t="s">
        <v>8218</v>
      </c>
      <c r="G3306" t="s">
        <v>8224</v>
      </c>
      <c r="H3306" t="s">
        <v>8246</v>
      </c>
      <c r="I3306">
        <v>1413792034</v>
      </c>
      <c r="J3306">
        <v>1411200034</v>
      </c>
      <c r="K3306" t="b">
        <v>0</v>
      </c>
      <c r="L3306">
        <v>73</v>
      </c>
      <c r="M3306" t="b">
        <v>1</v>
      </c>
      <c r="N3306" t="s">
        <v>8269</v>
      </c>
      <c r="O3306" s="9">
        <f t="shared" si="212"/>
        <v>100</v>
      </c>
      <c r="P3306">
        <f t="shared" si="213"/>
        <v>68.53</v>
      </c>
      <c r="Q3306" s="11" t="s">
        <v>8315</v>
      </c>
      <c r="R3306" t="s">
        <v>8316</v>
      </c>
      <c r="S3306" s="16">
        <f t="shared" si="214"/>
        <v>41902.333726851852</v>
      </c>
      <c r="T3306" s="16">
        <f t="shared" si="215"/>
        <v>41932.333726851852</v>
      </c>
    </row>
    <row r="3307" spans="1:20" ht="42" x14ac:dyDescent="0.3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9">
        <f t="shared" si="212"/>
        <v>1</v>
      </c>
      <c r="P3307">
        <f t="shared" si="213"/>
        <v>50</v>
      </c>
      <c r="Q3307" s="11" t="s">
        <v>8315</v>
      </c>
      <c r="R3307" t="s">
        <v>8316</v>
      </c>
      <c r="S3307" s="16">
        <f t="shared" si="214"/>
        <v>42570.850381944445</v>
      </c>
      <c r="T3307" s="16">
        <f t="shared" si="215"/>
        <v>42615.850381944445</v>
      </c>
    </row>
    <row r="3308" spans="1:20" ht="42" x14ac:dyDescent="0.3">
      <c r="A3308">
        <v>3828</v>
      </c>
      <c r="B3308" s="3" t="s">
        <v>3825</v>
      </c>
      <c r="C3308" s="3" t="s">
        <v>7937</v>
      </c>
      <c r="D3308" s="6">
        <v>5000</v>
      </c>
      <c r="E3308" s="8">
        <v>5000</v>
      </c>
      <c r="F3308" t="s">
        <v>8218</v>
      </c>
      <c r="G3308" t="s">
        <v>8223</v>
      </c>
      <c r="H3308" t="s">
        <v>8245</v>
      </c>
      <c r="I3308">
        <v>1420033187</v>
      </c>
      <c r="J3308">
        <v>1414845587</v>
      </c>
      <c r="K3308" t="b">
        <v>0</v>
      </c>
      <c r="L3308">
        <v>28</v>
      </c>
      <c r="M3308" t="b">
        <v>1</v>
      </c>
      <c r="N3308" t="s">
        <v>8269</v>
      </c>
      <c r="O3308" s="9">
        <f t="shared" si="212"/>
        <v>100</v>
      </c>
      <c r="P3308">
        <f t="shared" si="213"/>
        <v>178.57</v>
      </c>
      <c r="Q3308" s="11" t="s">
        <v>8315</v>
      </c>
      <c r="R3308" t="s">
        <v>8316</v>
      </c>
      <c r="S3308" s="16">
        <f t="shared" si="214"/>
        <v>41944.527627314819</v>
      </c>
      <c r="T3308" s="16">
        <f t="shared" si="215"/>
        <v>42004.569293981483</v>
      </c>
    </row>
    <row r="3309" spans="1:20" ht="42" x14ac:dyDescent="0.3">
      <c r="A3309">
        <v>3473</v>
      </c>
      <c r="B3309" s="3" t="s">
        <v>3472</v>
      </c>
      <c r="C3309" s="3" t="s">
        <v>7583</v>
      </c>
      <c r="D3309" s="6">
        <v>4900</v>
      </c>
      <c r="E3309" s="8">
        <v>4900</v>
      </c>
      <c r="F3309" t="s">
        <v>8218</v>
      </c>
      <c r="G3309" t="s">
        <v>8223</v>
      </c>
      <c r="H3309" t="s">
        <v>8245</v>
      </c>
      <c r="I3309">
        <v>1426883220</v>
      </c>
      <c r="J3309">
        <v>1425067296</v>
      </c>
      <c r="K3309" t="b">
        <v>0</v>
      </c>
      <c r="L3309">
        <v>33</v>
      </c>
      <c r="M3309" t="b">
        <v>1</v>
      </c>
      <c r="N3309" t="s">
        <v>8269</v>
      </c>
      <c r="O3309" s="9">
        <f t="shared" si="212"/>
        <v>100</v>
      </c>
      <c r="P3309">
        <f t="shared" si="213"/>
        <v>148.47999999999999</v>
      </c>
      <c r="Q3309" s="11" t="s">
        <v>8315</v>
      </c>
      <c r="R3309" t="s">
        <v>8316</v>
      </c>
      <c r="S3309" s="16">
        <f t="shared" si="214"/>
        <v>42062.834444444445</v>
      </c>
      <c r="T3309" s="16">
        <f t="shared" si="215"/>
        <v>42083.852083333331</v>
      </c>
    </row>
    <row r="3310" spans="1:20" ht="28" x14ac:dyDescent="0.3">
      <c r="A3310">
        <v>3179</v>
      </c>
      <c r="B3310" s="3" t="s">
        <v>3179</v>
      </c>
      <c r="C3310" s="3" t="s">
        <v>7289</v>
      </c>
      <c r="D3310" s="6">
        <v>4200</v>
      </c>
      <c r="E3310" s="8">
        <v>4794.82</v>
      </c>
      <c r="F3310" t="s">
        <v>8218</v>
      </c>
      <c r="G3310" t="s">
        <v>8223</v>
      </c>
      <c r="H3310" t="s">
        <v>8245</v>
      </c>
      <c r="I3310">
        <v>1367859071</v>
      </c>
      <c r="J3310">
        <v>1365699071</v>
      </c>
      <c r="K3310" t="b">
        <v>1</v>
      </c>
      <c r="L3310">
        <v>62</v>
      </c>
      <c r="M3310" t="b">
        <v>1</v>
      </c>
      <c r="N3310" t="s">
        <v>8269</v>
      </c>
      <c r="O3310" s="9">
        <f t="shared" si="212"/>
        <v>114</v>
      </c>
      <c r="P3310">
        <f t="shared" si="213"/>
        <v>77.34</v>
      </c>
      <c r="Q3310" s="11" t="s">
        <v>8315</v>
      </c>
      <c r="R3310" t="s">
        <v>8316</v>
      </c>
      <c r="S3310" s="16">
        <f t="shared" si="214"/>
        <v>41375.702210648145</v>
      </c>
      <c r="T3310" s="16">
        <f t="shared" si="215"/>
        <v>41400.702210648145</v>
      </c>
    </row>
    <row r="3311" spans="1:20" ht="42" x14ac:dyDescent="0.3">
      <c r="A3311">
        <v>3416</v>
      </c>
      <c r="B3311" s="3" t="s">
        <v>3415</v>
      </c>
      <c r="C3311" s="3" t="s">
        <v>7526</v>
      </c>
      <c r="D3311" s="6">
        <v>4000</v>
      </c>
      <c r="E3311" s="8">
        <v>4784</v>
      </c>
      <c r="F3311" t="s">
        <v>8218</v>
      </c>
      <c r="G3311" t="s">
        <v>8224</v>
      </c>
      <c r="H3311" t="s">
        <v>8246</v>
      </c>
      <c r="I3311">
        <v>1429813800</v>
      </c>
      <c r="J3311">
        <v>1427363645</v>
      </c>
      <c r="K3311" t="b">
        <v>0</v>
      </c>
      <c r="L3311">
        <v>30</v>
      </c>
      <c r="M3311" t="b">
        <v>1</v>
      </c>
      <c r="N3311" t="s">
        <v>8269</v>
      </c>
      <c r="O3311" s="9">
        <f t="shared" si="212"/>
        <v>120</v>
      </c>
      <c r="P3311">
        <f t="shared" si="213"/>
        <v>159.47</v>
      </c>
      <c r="Q3311" s="11" t="s">
        <v>8315</v>
      </c>
      <c r="R3311" t="s">
        <v>8316</v>
      </c>
      <c r="S3311" s="16">
        <f t="shared" si="214"/>
        <v>42089.412557870368</v>
      </c>
      <c r="T3311" s="16">
        <f t="shared" si="215"/>
        <v>42117.770833333328</v>
      </c>
    </row>
    <row r="3312" spans="1:20" ht="42" x14ac:dyDescent="0.3">
      <c r="A3312">
        <v>3486</v>
      </c>
      <c r="B3312" s="3" t="s">
        <v>3485</v>
      </c>
      <c r="C3312" s="3" t="s">
        <v>7596</v>
      </c>
      <c r="D3312" s="6">
        <v>3000</v>
      </c>
      <c r="E3312" s="8">
        <v>4656</v>
      </c>
      <c r="F3312" t="s">
        <v>8218</v>
      </c>
      <c r="G3312" t="s">
        <v>8223</v>
      </c>
      <c r="H3312" t="s">
        <v>8245</v>
      </c>
      <c r="I3312">
        <v>1433314740</v>
      </c>
      <c r="J3312">
        <v>1430600401</v>
      </c>
      <c r="K3312" t="b">
        <v>0</v>
      </c>
      <c r="L3312">
        <v>56</v>
      </c>
      <c r="M3312" t="b">
        <v>1</v>
      </c>
      <c r="N3312" t="s">
        <v>8269</v>
      </c>
      <c r="O3312" s="9">
        <f t="shared" si="212"/>
        <v>155</v>
      </c>
      <c r="P3312">
        <f t="shared" si="213"/>
        <v>83.14</v>
      </c>
      <c r="Q3312" s="11" t="s">
        <v>8315</v>
      </c>
      <c r="R3312" t="s">
        <v>8316</v>
      </c>
      <c r="S3312" s="16">
        <f t="shared" si="214"/>
        <v>42126.87501157407</v>
      </c>
      <c r="T3312" s="16">
        <f t="shared" si="215"/>
        <v>42158.290972222225</v>
      </c>
    </row>
    <row r="3313" spans="1:20" ht="42" x14ac:dyDescent="0.3">
      <c r="A3313">
        <v>2860</v>
      </c>
      <c r="B3313" s="3" t="s">
        <v>2860</v>
      </c>
      <c r="C3313" s="3" t="s">
        <v>6970</v>
      </c>
      <c r="D3313" s="6">
        <v>4000</v>
      </c>
      <c r="E3313" s="8">
        <v>266</v>
      </c>
      <c r="F3313" t="s">
        <v>8220</v>
      </c>
      <c r="G3313" t="s">
        <v>8223</v>
      </c>
      <c r="H3313" t="s">
        <v>8245</v>
      </c>
      <c r="I3313">
        <v>1466363576</v>
      </c>
      <c r="J3313">
        <v>1461179576</v>
      </c>
      <c r="K3313" t="b">
        <v>0</v>
      </c>
      <c r="L3313">
        <v>9</v>
      </c>
      <c r="M3313" t="b">
        <v>0</v>
      </c>
      <c r="N3313" t="s">
        <v>8269</v>
      </c>
      <c r="O3313" s="9">
        <f t="shared" si="212"/>
        <v>7</v>
      </c>
      <c r="P3313">
        <f t="shared" si="213"/>
        <v>29.56</v>
      </c>
      <c r="Q3313" s="11" t="s">
        <v>8315</v>
      </c>
      <c r="R3313" t="s">
        <v>8316</v>
      </c>
      <c r="S3313" s="16">
        <f t="shared" si="214"/>
        <v>42480.800648148142</v>
      </c>
      <c r="T3313" s="16">
        <f t="shared" si="215"/>
        <v>42540.800648148142</v>
      </c>
    </row>
    <row r="3314" spans="1:20" ht="42" x14ac:dyDescent="0.3">
      <c r="A3314">
        <v>3184</v>
      </c>
      <c r="B3314" s="3" t="s">
        <v>3184</v>
      </c>
      <c r="C3314" s="3" t="s">
        <v>7294</v>
      </c>
      <c r="D3314" s="6">
        <v>4300</v>
      </c>
      <c r="E3314" s="8">
        <v>4610</v>
      </c>
      <c r="F3314" t="s">
        <v>8218</v>
      </c>
      <c r="G3314" t="s">
        <v>8223</v>
      </c>
      <c r="H3314" t="s">
        <v>8245</v>
      </c>
      <c r="I3314">
        <v>1404258631</v>
      </c>
      <c r="J3314">
        <v>1401666631</v>
      </c>
      <c r="K3314" t="b">
        <v>1</v>
      </c>
      <c r="L3314">
        <v>46</v>
      </c>
      <c r="M3314" t="b">
        <v>1</v>
      </c>
      <c r="N3314" t="s">
        <v>8269</v>
      </c>
      <c r="O3314" s="9">
        <f t="shared" si="212"/>
        <v>107</v>
      </c>
      <c r="P3314">
        <f t="shared" si="213"/>
        <v>100.22</v>
      </c>
      <c r="Q3314" s="11" t="s">
        <v>8315</v>
      </c>
      <c r="R3314" t="s">
        <v>8316</v>
      </c>
      <c r="S3314" s="16">
        <f t="shared" si="214"/>
        <v>41791.993414351848</v>
      </c>
      <c r="T3314" s="16">
        <f t="shared" si="215"/>
        <v>41821.993414351848</v>
      </c>
    </row>
    <row r="3315" spans="1:20" ht="28" x14ac:dyDescent="0.3">
      <c r="A3315">
        <v>3723</v>
      </c>
      <c r="B3315" s="3" t="s">
        <v>3720</v>
      </c>
      <c r="C3315" s="3" t="s">
        <v>7833</v>
      </c>
      <c r="D3315" s="6">
        <v>4500</v>
      </c>
      <c r="E3315" s="8">
        <v>4592</v>
      </c>
      <c r="F3315" t="s">
        <v>8218</v>
      </c>
      <c r="G3315" t="s">
        <v>8224</v>
      </c>
      <c r="H3315" t="s">
        <v>8246</v>
      </c>
      <c r="I3315">
        <v>1417374262</v>
      </c>
      <c r="J3315">
        <v>1414778662</v>
      </c>
      <c r="K3315" t="b">
        <v>0</v>
      </c>
      <c r="L3315">
        <v>63</v>
      </c>
      <c r="M3315" t="b">
        <v>1</v>
      </c>
      <c r="N3315" t="s">
        <v>8269</v>
      </c>
      <c r="O3315" s="9">
        <f t="shared" si="212"/>
        <v>102</v>
      </c>
      <c r="P3315">
        <f t="shared" si="213"/>
        <v>72.89</v>
      </c>
      <c r="Q3315" s="11" t="s">
        <v>8315</v>
      </c>
      <c r="R3315" t="s">
        <v>8316</v>
      </c>
      <c r="S3315" s="16">
        <f t="shared" si="214"/>
        <v>41943.753032407411</v>
      </c>
      <c r="T3315" s="16">
        <f t="shared" si="215"/>
        <v>41973.794699074075</v>
      </c>
    </row>
    <row r="3316" spans="1:20" ht="56" x14ac:dyDescent="0.3">
      <c r="A3316">
        <v>3827</v>
      </c>
      <c r="B3316" s="3" t="s">
        <v>3824</v>
      </c>
      <c r="C3316" s="3" t="s">
        <v>7936</v>
      </c>
      <c r="D3316" s="6">
        <v>3000</v>
      </c>
      <c r="E3316" s="8">
        <v>4580</v>
      </c>
      <c r="F3316" t="s">
        <v>8218</v>
      </c>
      <c r="G3316" t="s">
        <v>8224</v>
      </c>
      <c r="H3316" t="s">
        <v>8246</v>
      </c>
      <c r="I3316">
        <v>1427414400</v>
      </c>
      <c r="J3316">
        <v>1422656201</v>
      </c>
      <c r="K3316" t="b">
        <v>0</v>
      </c>
      <c r="L3316">
        <v>65</v>
      </c>
      <c r="M3316" t="b">
        <v>1</v>
      </c>
      <c r="N3316" t="s">
        <v>8269</v>
      </c>
      <c r="O3316" s="9">
        <f t="shared" si="212"/>
        <v>153</v>
      </c>
      <c r="P3316">
        <f t="shared" si="213"/>
        <v>70.459999999999994</v>
      </c>
      <c r="Q3316" s="11" t="s">
        <v>8315</v>
      </c>
      <c r="R3316" t="s">
        <v>8316</v>
      </c>
      <c r="S3316" s="16">
        <f t="shared" si="214"/>
        <v>42034.928252314814</v>
      </c>
      <c r="T3316" s="16">
        <f t="shared" si="215"/>
        <v>42090</v>
      </c>
    </row>
    <row r="3317" spans="1:20" ht="42" x14ac:dyDescent="0.3">
      <c r="A3317">
        <v>3160</v>
      </c>
      <c r="B3317" s="3" t="s">
        <v>3160</v>
      </c>
      <c r="C3317" s="3" t="s">
        <v>7270</v>
      </c>
      <c r="D3317" s="6">
        <v>4500</v>
      </c>
      <c r="E3317" s="8">
        <v>4569</v>
      </c>
      <c r="F3317" t="s">
        <v>8218</v>
      </c>
      <c r="G3317" t="s">
        <v>8223</v>
      </c>
      <c r="H3317" t="s">
        <v>8245</v>
      </c>
      <c r="I3317">
        <v>1407905940</v>
      </c>
      <c r="J3317">
        <v>1405923687</v>
      </c>
      <c r="K3317" t="b">
        <v>1</v>
      </c>
      <c r="L3317">
        <v>57</v>
      </c>
      <c r="M3317" t="b">
        <v>1</v>
      </c>
      <c r="N3317" t="s">
        <v>8269</v>
      </c>
      <c r="O3317" s="9">
        <f t="shared" si="212"/>
        <v>102</v>
      </c>
      <c r="P3317">
        <f t="shared" si="213"/>
        <v>80.16</v>
      </c>
      <c r="Q3317" s="11" t="s">
        <v>8315</v>
      </c>
      <c r="R3317" t="s">
        <v>8316</v>
      </c>
      <c r="S3317" s="16">
        <f t="shared" si="214"/>
        <v>41841.26489583333</v>
      </c>
      <c r="T3317" s="16">
        <f t="shared" si="215"/>
        <v>41864.207638888889</v>
      </c>
    </row>
    <row r="3318" spans="1:20" ht="42" x14ac:dyDescent="0.3">
      <c r="A3318">
        <v>3344</v>
      </c>
      <c r="B3318" s="3" t="s">
        <v>3344</v>
      </c>
      <c r="C3318" s="3" t="s">
        <v>7454</v>
      </c>
      <c r="D3318" s="6">
        <v>4500</v>
      </c>
      <c r="E3318" s="8">
        <v>4565</v>
      </c>
      <c r="F3318" t="s">
        <v>8218</v>
      </c>
      <c r="G3318" t="s">
        <v>8223</v>
      </c>
      <c r="H3318" t="s">
        <v>8245</v>
      </c>
      <c r="I3318">
        <v>1409374093</v>
      </c>
      <c r="J3318">
        <v>1406782093</v>
      </c>
      <c r="K3318" t="b">
        <v>0</v>
      </c>
      <c r="L3318">
        <v>40</v>
      </c>
      <c r="M3318" t="b">
        <v>1</v>
      </c>
      <c r="N3318" t="s">
        <v>8269</v>
      </c>
      <c r="O3318" s="9">
        <f t="shared" si="212"/>
        <v>101</v>
      </c>
      <c r="P3318">
        <f t="shared" si="213"/>
        <v>114.13</v>
      </c>
      <c r="Q3318" s="11" t="s">
        <v>8315</v>
      </c>
      <c r="R3318" t="s">
        <v>8316</v>
      </c>
      <c r="S3318" s="16">
        <f t="shared" si="214"/>
        <v>41851.200150462959</v>
      </c>
      <c r="T3318" s="16">
        <f t="shared" si="215"/>
        <v>41881.200150462959</v>
      </c>
    </row>
    <row r="3319" spans="1:20" ht="28" x14ac:dyDescent="0.3">
      <c r="A3319">
        <v>1303</v>
      </c>
      <c r="B3319" s="3" t="s">
        <v>1304</v>
      </c>
      <c r="C3319" s="3" t="s">
        <v>5413</v>
      </c>
      <c r="D3319" s="6">
        <v>3500</v>
      </c>
      <c r="E3319" s="8">
        <v>4559.13</v>
      </c>
      <c r="F3319" t="s">
        <v>8218</v>
      </c>
      <c r="G3319" t="s">
        <v>8224</v>
      </c>
      <c r="H3319" t="s">
        <v>8246</v>
      </c>
      <c r="I3319">
        <v>1469962800</v>
      </c>
      <c r="J3319">
        <v>1468578920</v>
      </c>
      <c r="K3319" t="b">
        <v>0</v>
      </c>
      <c r="L3319">
        <v>108</v>
      </c>
      <c r="M3319" t="b">
        <v>1</v>
      </c>
      <c r="N3319" t="s">
        <v>8269</v>
      </c>
      <c r="O3319" s="9">
        <f t="shared" si="212"/>
        <v>130</v>
      </c>
      <c r="P3319">
        <f t="shared" si="213"/>
        <v>42.21</v>
      </c>
      <c r="Q3319" s="11" t="s">
        <v>8315</v>
      </c>
      <c r="R3319" t="s">
        <v>8316</v>
      </c>
      <c r="S3319" s="16">
        <f t="shared" si="214"/>
        <v>42566.441203703704</v>
      </c>
      <c r="T3319" s="16">
        <f t="shared" si="215"/>
        <v>42582.458333333328</v>
      </c>
    </row>
    <row r="3320" spans="1:20" ht="42" x14ac:dyDescent="0.3">
      <c r="A3320">
        <v>3523</v>
      </c>
      <c r="B3320" s="3" t="s">
        <v>3522</v>
      </c>
      <c r="C3320" s="3" t="s">
        <v>7633</v>
      </c>
      <c r="D3320" s="6">
        <v>4000</v>
      </c>
      <c r="E3320" s="8">
        <v>4546</v>
      </c>
      <c r="F3320" t="s">
        <v>8218</v>
      </c>
      <c r="G3320" t="s">
        <v>8224</v>
      </c>
      <c r="H3320" t="s">
        <v>8246</v>
      </c>
      <c r="I3320">
        <v>1474844400</v>
      </c>
      <c r="J3320">
        <v>1469871148</v>
      </c>
      <c r="K3320" t="b">
        <v>0</v>
      </c>
      <c r="L3320">
        <v>80</v>
      </c>
      <c r="M3320" t="b">
        <v>1</v>
      </c>
      <c r="N3320" t="s">
        <v>8269</v>
      </c>
      <c r="O3320" s="9">
        <f t="shared" si="212"/>
        <v>114</v>
      </c>
      <c r="P3320">
        <f t="shared" si="213"/>
        <v>56.83</v>
      </c>
      <c r="Q3320" s="11" t="s">
        <v>8315</v>
      </c>
      <c r="R3320" t="s">
        <v>8316</v>
      </c>
      <c r="S3320" s="16">
        <f t="shared" si="214"/>
        <v>42581.397546296299</v>
      </c>
      <c r="T3320" s="16">
        <f t="shared" si="215"/>
        <v>42638.958333333328</v>
      </c>
    </row>
    <row r="3321" spans="1:20" ht="42" x14ac:dyDescent="0.3">
      <c r="A3321">
        <v>3673</v>
      </c>
      <c r="B3321" s="3" t="s">
        <v>3670</v>
      </c>
      <c r="C3321" s="3" t="s">
        <v>7783</v>
      </c>
      <c r="D3321" s="6">
        <v>4000</v>
      </c>
      <c r="E3321" s="8">
        <v>4545</v>
      </c>
      <c r="F3321" t="s">
        <v>8218</v>
      </c>
      <c r="G3321" t="s">
        <v>8224</v>
      </c>
      <c r="H3321" t="s">
        <v>8246</v>
      </c>
      <c r="I3321">
        <v>1415191920</v>
      </c>
      <c r="J3321">
        <v>1412233497</v>
      </c>
      <c r="K3321" t="b">
        <v>0</v>
      </c>
      <c r="L3321">
        <v>114</v>
      </c>
      <c r="M3321" t="b">
        <v>1</v>
      </c>
      <c r="N3321" t="s">
        <v>8269</v>
      </c>
      <c r="O3321" s="9">
        <f t="shared" si="212"/>
        <v>114</v>
      </c>
      <c r="P3321">
        <f t="shared" si="213"/>
        <v>39.869999999999997</v>
      </c>
      <c r="Q3321" s="11" t="s">
        <v>8315</v>
      </c>
      <c r="R3321" t="s">
        <v>8316</v>
      </c>
      <c r="S3321" s="16">
        <f t="shared" si="214"/>
        <v>41914.295104166667</v>
      </c>
      <c r="T3321" s="16">
        <f t="shared" si="215"/>
        <v>41948.536111111112</v>
      </c>
    </row>
    <row r="3322" spans="1:20" ht="42" x14ac:dyDescent="0.3">
      <c r="A3322">
        <v>2808</v>
      </c>
      <c r="B3322" s="3" t="s">
        <v>2808</v>
      </c>
      <c r="C3322" s="3" t="s">
        <v>6918</v>
      </c>
      <c r="D3322" s="6">
        <v>4500</v>
      </c>
      <c r="E3322" s="8">
        <v>4511</v>
      </c>
      <c r="F3322" t="s">
        <v>8218</v>
      </c>
      <c r="G3322" t="s">
        <v>8223</v>
      </c>
      <c r="H3322" t="s">
        <v>8245</v>
      </c>
      <c r="I3322">
        <v>1440274735</v>
      </c>
      <c r="J3322">
        <v>1437682735</v>
      </c>
      <c r="K3322" t="b">
        <v>0</v>
      </c>
      <c r="L3322">
        <v>69</v>
      </c>
      <c r="M3322" t="b">
        <v>1</v>
      </c>
      <c r="N3322" t="s">
        <v>8269</v>
      </c>
      <c r="O3322" s="9">
        <f t="shared" si="212"/>
        <v>100</v>
      </c>
      <c r="P3322">
        <f t="shared" si="213"/>
        <v>65.38</v>
      </c>
      <c r="Q3322" s="11" t="s">
        <v>8315</v>
      </c>
      <c r="R3322" t="s">
        <v>8316</v>
      </c>
      <c r="S3322" s="16">
        <f t="shared" si="214"/>
        <v>42208.84646990741</v>
      </c>
      <c r="T3322" s="16">
        <f t="shared" si="215"/>
        <v>42238.84646990741</v>
      </c>
    </row>
    <row r="3323" spans="1:20" ht="42" x14ac:dyDescent="0.3">
      <c r="A3323">
        <v>3674</v>
      </c>
      <c r="B3323" s="3" t="s">
        <v>3671</v>
      </c>
      <c r="C3323" s="3" t="s">
        <v>7784</v>
      </c>
      <c r="D3323" s="6">
        <v>4500</v>
      </c>
      <c r="E3323" s="8">
        <v>4500</v>
      </c>
      <c r="F3323" t="s">
        <v>8218</v>
      </c>
      <c r="G3323" t="s">
        <v>8235</v>
      </c>
      <c r="H3323" t="s">
        <v>8248</v>
      </c>
      <c r="I3323">
        <v>1472936229</v>
      </c>
      <c r="J3323">
        <v>1467752229</v>
      </c>
      <c r="K3323" t="b">
        <v>0</v>
      </c>
      <c r="L3323">
        <v>31</v>
      </c>
      <c r="M3323" t="b">
        <v>1</v>
      </c>
      <c r="N3323" t="s">
        <v>8269</v>
      </c>
      <c r="O3323" s="9">
        <f t="shared" si="212"/>
        <v>100</v>
      </c>
      <c r="P3323">
        <f t="shared" si="213"/>
        <v>145.16</v>
      </c>
      <c r="Q3323" s="11" t="s">
        <v>8315</v>
      </c>
      <c r="R3323" t="s">
        <v>8316</v>
      </c>
      <c r="S3323" s="16">
        <f t="shared" si="214"/>
        <v>42556.873020833329</v>
      </c>
      <c r="T3323" s="16">
        <f t="shared" si="215"/>
        <v>42616.873020833329</v>
      </c>
    </row>
    <row r="3324" spans="1:20" ht="28" x14ac:dyDescent="0.3">
      <c r="A3324">
        <v>3466</v>
      </c>
      <c r="B3324" s="3" t="s">
        <v>3465</v>
      </c>
      <c r="C3324" s="3" t="s">
        <v>7576</v>
      </c>
      <c r="D3324" s="6">
        <v>3500</v>
      </c>
      <c r="E3324" s="8">
        <v>4450</v>
      </c>
      <c r="F3324" t="s">
        <v>8218</v>
      </c>
      <c r="G3324" t="s">
        <v>8223</v>
      </c>
      <c r="H3324" t="s">
        <v>8245</v>
      </c>
      <c r="I3324">
        <v>1461108450</v>
      </c>
      <c r="J3324">
        <v>1455928050</v>
      </c>
      <c r="K3324" t="b">
        <v>0</v>
      </c>
      <c r="L3324">
        <v>61</v>
      </c>
      <c r="M3324" t="b">
        <v>1</v>
      </c>
      <c r="N3324" t="s">
        <v>8269</v>
      </c>
      <c r="O3324" s="9">
        <f t="shared" si="212"/>
        <v>127</v>
      </c>
      <c r="P3324">
        <f t="shared" si="213"/>
        <v>72.95</v>
      </c>
      <c r="Q3324" s="11" t="s">
        <v>8315</v>
      </c>
      <c r="R3324" t="s">
        <v>8316</v>
      </c>
      <c r="S3324" s="16">
        <f t="shared" si="214"/>
        <v>42420.019097222219</v>
      </c>
      <c r="T3324" s="16">
        <f t="shared" si="215"/>
        <v>42479.977430555555</v>
      </c>
    </row>
    <row r="3325" spans="1:20" ht="42" x14ac:dyDescent="0.3">
      <c r="A3325">
        <v>3398</v>
      </c>
      <c r="B3325" s="3" t="s">
        <v>3397</v>
      </c>
      <c r="C3325" s="3" t="s">
        <v>7508</v>
      </c>
      <c r="D3325" s="6">
        <v>4000</v>
      </c>
      <c r="E3325" s="8">
        <v>4443</v>
      </c>
      <c r="F3325" t="s">
        <v>8218</v>
      </c>
      <c r="G3325" t="s">
        <v>8223</v>
      </c>
      <c r="H3325" t="s">
        <v>8245</v>
      </c>
      <c r="I3325">
        <v>1416589200</v>
      </c>
      <c r="J3325">
        <v>1414605776</v>
      </c>
      <c r="K3325" t="b">
        <v>0</v>
      </c>
      <c r="L3325">
        <v>65</v>
      </c>
      <c r="M3325" t="b">
        <v>1</v>
      </c>
      <c r="N3325" t="s">
        <v>8269</v>
      </c>
      <c r="O3325" s="9">
        <f t="shared" si="212"/>
        <v>111</v>
      </c>
      <c r="P3325">
        <f t="shared" si="213"/>
        <v>68.349999999999994</v>
      </c>
      <c r="Q3325" s="11" t="s">
        <v>8315</v>
      </c>
      <c r="R3325" t="s">
        <v>8316</v>
      </c>
      <c r="S3325" s="16">
        <f t="shared" si="214"/>
        <v>41941.75203703704</v>
      </c>
      <c r="T3325" s="16">
        <f t="shared" si="215"/>
        <v>41964.708333333328</v>
      </c>
    </row>
    <row r="3326" spans="1:20" ht="42" x14ac:dyDescent="0.3">
      <c r="A3326">
        <v>3265</v>
      </c>
      <c r="B3326" s="3" t="s">
        <v>3265</v>
      </c>
      <c r="C3326" s="3" t="s">
        <v>7375</v>
      </c>
      <c r="D3326" s="6">
        <v>2700</v>
      </c>
      <c r="E3326" s="8">
        <v>4428</v>
      </c>
      <c r="F3326" t="s">
        <v>8218</v>
      </c>
      <c r="G3326" t="s">
        <v>8240</v>
      </c>
      <c r="H3326" t="s">
        <v>8248</v>
      </c>
      <c r="I3326">
        <v>1449162000</v>
      </c>
      <c r="J3326">
        <v>1446570315</v>
      </c>
      <c r="K3326" t="b">
        <v>1</v>
      </c>
      <c r="L3326">
        <v>63</v>
      </c>
      <c r="M3326" t="b">
        <v>1</v>
      </c>
      <c r="N3326" t="s">
        <v>8269</v>
      </c>
      <c r="O3326" s="9">
        <f t="shared" si="212"/>
        <v>164</v>
      </c>
      <c r="P3326">
        <f t="shared" si="213"/>
        <v>70.290000000000006</v>
      </c>
      <c r="Q3326" s="11" t="s">
        <v>8315</v>
      </c>
      <c r="R3326" t="s">
        <v>8316</v>
      </c>
      <c r="S3326" s="16">
        <f t="shared" si="214"/>
        <v>42311.711979166663</v>
      </c>
      <c r="T3326" s="16">
        <f t="shared" si="215"/>
        <v>42341.708333333328</v>
      </c>
    </row>
    <row r="3327" spans="1:20" ht="42" x14ac:dyDescent="0.3">
      <c r="A3327">
        <v>3724</v>
      </c>
      <c r="B3327" s="3" t="s">
        <v>3721</v>
      </c>
      <c r="C3327" s="3" t="s">
        <v>7834</v>
      </c>
      <c r="D3327" s="6">
        <v>4300</v>
      </c>
      <c r="E3327" s="8">
        <v>4409.55</v>
      </c>
      <c r="F3327" t="s">
        <v>8218</v>
      </c>
      <c r="G3327" t="s">
        <v>8224</v>
      </c>
      <c r="H3327" t="s">
        <v>8246</v>
      </c>
      <c r="I3327">
        <v>1462402800</v>
      </c>
      <c r="J3327">
        <v>1459856860</v>
      </c>
      <c r="K3327" t="b">
        <v>0</v>
      </c>
      <c r="L3327">
        <v>89</v>
      </c>
      <c r="M3327" t="b">
        <v>1</v>
      </c>
      <c r="N3327" t="s">
        <v>8269</v>
      </c>
      <c r="O3327" s="9">
        <f t="shared" si="212"/>
        <v>103</v>
      </c>
      <c r="P3327">
        <f t="shared" si="213"/>
        <v>49.55</v>
      </c>
      <c r="Q3327" s="11" t="s">
        <v>8315</v>
      </c>
      <c r="R3327" t="s">
        <v>8316</v>
      </c>
      <c r="S3327" s="16">
        <f t="shared" si="214"/>
        <v>42465.491435185191</v>
      </c>
      <c r="T3327" s="16">
        <f t="shared" si="215"/>
        <v>42494.958333333328</v>
      </c>
    </row>
    <row r="3328" spans="1:20" ht="42" x14ac:dyDescent="0.3">
      <c r="A3328">
        <v>3315</v>
      </c>
      <c r="B3328" s="3" t="s">
        <v>3315</v>
      </c>
      <c r="C3328" s="3" t="s">
        <v>7425</v>
      </c>
      <c r="D3328" s="6">
        <v>4000</v>
      </c>
      <c r="E3328" s="8">
        <v>4400</v>
      </c>
      <c r="F3328" t="s">
        <v>8218</v>
      </c>
      <c r="G3328" t="s">
        <v>8224</v>
      </c>
      <c r="H3328" t="s">
        <v>8246</v>
      </c>
      <c r="I3328">
        <v>1462519041</v>
      </c>
      <c r="J3328">
        <v>1459927041</v>
      </c>
      <c r="K3328" t="b">
        <v>0</v>
      </c>
      <c r="L3328">
        <v>89</v>
      </c>
      <c r="M3328" t="b">
        <v>1</v>
      </c>
      <c r="N3328" t="s">
        <v>8269</v>
      </c>
      <c r="O3328" s="9">
        <f t="shared" si="212"/>
        <v>110</v>
      </c>
      <c r="P3328">
        <f t="shared" si="213"/>
        <v>49.44</v>
      </c>
      <c r="Q3328" s="11" t="s">
        <v>8315</v>
      </c>
      <c r="R3328" t="s">
        <v>8316</v>
      </c>
      <c r="S3328" s="16">
        <f t="shared" si="214"/>
        <v>42466.303715277783</v>
      </c>
      <c r="T3328" s="16">
        <f t="shared" si="215"/>
        <v>42496.303715277783</v>
      </c>
    </row>
    <row r="3329" spans="1:20" ht="42" x14ac:dyDescent="0.3">
      <c r="A3329">
        <v>1291</v>
      </c>
      <c r="B3329" s="3" t="s">
        <v>1292</v>
      </c>
      <c r="C3329" s="3" t="s">
        <v>5401</v>
      </c>
      <c r="D3329" s="6">
        <v>3000</v>
      </c>
      <c r="E3329" s="8">
        <v>4371</v>
      </c>
      <c r="F3329" t="s">
        <v>8218</v>
      </c>
      <c r="G3329" t="s">
        <v>8223</v>
      </c>
      <c r="H3329" t="s">
        <v>8245</v>
      </c>
      <c r="I3329">
        <v>1428390000</v>
      </c>
      <c r="J3329">
        <v>1425224391</v>
      </c>
      <c r="K3329" t="b">
        <v>0</v>
      </c>
      <c r="L3329">
        <v>42</v>
      </c>
      <c r="M3329" t="b">
        <v>1</v>
      </c>
      <c r="N3329" t="s">
        <v>8269</v>
      </c>
      <c r="O3329" s="9">
        <f t="shared" si="212"/>
        <v>146</v>
      </c>
      <c r="P3329">
        <f t="shared" si="213"/>
        <v>104.07</v>
      </c>
      <c r="Q3329" s="11" t="s">
        <v>8315</v>
      </c>
      <c r="R3329" t="s">
        <v>8316</v>
      </c>
      <c r="S3329" s="16">
        <f t="shared" si="214"/>
        <v>42064.652673611112</v>
      </c>
      <c r="T3329" s="16">
        <f t="shared" si="215"/>
        <v>42101.291666666672</v>
      </c>
    </row>
    <row r="3330" spans="1:20" ht="42" x14ac:dyDescent="0.3">
      <c r="A3330">
        <v>1299</v>
      </c>
      <c r="B3330" s="3" t="s">
        <v>1300</v>
      </c>
      <c r="C3330" s="3" t="s">
        <v>5409</v>
      </c>
      <c r="D3330" s="6">
        <v>3500</v>
      </c>
      <c r="E3330" s="8">
        <v>4340</v>
      </c>
      <c r="F3330" t="s">
        <v>8218</v>
      </c>
      <c r="G3330" t="s">
        <v>8223</v>
      </c>
      <c r="H3330" t="s">
        <v>8245</v>
      </c>
      <c r="I3330">
        <v>1436902359</v>
      </c>
      <c r="J3330">
        <v>1434310359</v>
      </c>
      <c r="K3330" t="b">
        <v>0</v>
      </c>
      <c r="L3330">
        <v>32</v>
      </c>
      <c r="M3330" t="b">
        <v>1</v>
      </c>
      <c r="N3330" t="s">
        <v>8269</v>
      </c>
      <c r="O3330" s="9">
        <f t="shared" si="212"/>
        <v>124</v>
      </c>
      <c r="P3330">
        <f t="shared" si="213"/>
        <v>135.63</v>
      </c>
      <c r="Q3330" s="11" t="s">
        <v>8315</v>
      </c>
      <c r="R3330" t="s">
        <v>8316</v>
      </c>
      <c r="S3330" s="16">
        <f t="shared" si="214"/>
        <v>42169.814340277779</v>
      </c>
      <c r="T3330" s="16">
        <f t="shared" si="215"/>
        <v>42199.814340277779</v>
      </c>
    </row>
    <row r="3331" spans="1:20" ht="42" x14ac:dyDescent="0.3">
      <c r="A3331">
        <v>3273</v>
      </c>
      <c r="B3331" s="3" t="s">
        <v>3273</v>
      </c>
      <c r="C3331" s="3" t="s">
        <v>7383</v>
      </c>
      <c r="D3331" s="6">
        <v>4000</v>
      </c>
      <c r="E3331" s="8">
        <v>4296</v>
      </c>
      <c r="F3331" t="s">
        <v>8218</v>
      </c>
      <c r="G3331" t="s">
        <v>8223</v>
      </c>
      <c r="H3331" t="s">
        <v>8245</v>
      </c>
      <c r="I3331">
        <v>1473879600</v>
      </c>
      <c r="J3331">
        <v>1472498042</v>
      </c>
      <c r="K3331" t="b">
        <v>1</v>
      </c>
      <c r="L3331">
        <v>21</v>
      </c>
      <c r="M3331" t="b">
        <v>1</v>
      </c>
      <c r="N3331" t="s">
        <v>8269</v>
      </c>
      <c r="O3331" s="9">
        <f t="shared" si="212"/>
        <v>107</v>
      </c>
      <c r="P3331">
        <f t="shared" si="213"/>
        <v>204.57</v>
      </c>
      <c r="Q3331" s="11" t="s">
        <v>8315</v>
      </c>
      <c r="R3331" t="s">
        <v>8316</v>
      </c>
      <c r="S3331" s="16">
        <f t="shared" si="214"/>
        <v>42611.801412037035</v>
      </c>
      <c r="T3331" s="16">
        <f t="shared" si="215"/>
        <v>42627.791666666672</v>
      </c>
    </row>
    <row r="3332" spans="1:20" ht="42" x14ac:dyDescent="0.3">
      <c r="A3332">
        <v>3308</v>
      </c>
      <c r="B3332" s="3" t="s">
        <v>3308</v>
      </c>
      <c r="C3332" s="3" t="s">
        <v>7418</v>
      </c>
      <c r="D3332" s="6">
        <v>3500</v>
      </c>
      <c r="E3332" s="8">
        <v>4280</v>
      </c>
      <c r="F3332" t="s">
        <v>8218</v>
      </c>
      <c r="G3332" t="s">
        <v>8223</v>
      </c>
      <c r="H3332" t="s">
        <v>8245</v>
      </c>
      <c r="I3332">
        <v>1460581365</v>
      </c>
      <c r="J3332">
        <v>1458766965</v>
      </c>
      <c r="K3332" t="b">
        <v>0</v>
      </c>
      <c r="L3332">
        <v>57</v>
      </c>
      <c r="M3332" t="b">
        <v>1</v>
      </c>
      <c r="N3332" t="s">
        <v>8269</v>
      </c>
      <c r="O3332" s="9">
        <f t="shared" si="212"/>
        <v>122</v>
      </c>
      <c r="P3332">
        <f t="shared" si="213"/>
        <v>75.09</v>
      </c>
      <c r="Q3332" s="11" t="s">
        <v>8315</v>
      </c>
      <c r="R3332" t="s">
        <v>8316</v>
      </c>
      <c r="S3332" s="16">
        <f t="shared" si="214"/>
        <v>42452.876909722225</v>
      </c>
      <c r="T3332" s="16">
        <f t="shared" si="215"/>
        <v>42473.876909722225</v>
      </c>
    </row>
    <row r="3333" spans="1:20" ht="28" x14ac:dyDescent="0.3">
      <c r="A3333">
        <v>3359</v>
      </c>
      <c r="B3333" s="3" t="s">
        <v>3358</v>
      </c>
      <c r="C3333" s="3" t="s">
        <v>7469</v>
      </c>
      <c r="D3333" s="6">
        <v>4000</v>
      </c>
      <c r="E3333" s="8">
        <v>4250</v>
      </c>
      <c r="F3333" t="s">
        <v>8218</v>
      </c>
      <c r="G3333" t="s">
        <v>8223</v>
      </c>
      <c r="H3333" t="s">
        <v>8245</v>
      </c>
      <c r="I3333">
        <v>1487985734</v>
      </c>
      <c r="J3333">
        <v>1484097734</v>
      </c>
      <c r="K3333" t="b">
        <v>0</v>
      </c>
      <c r="L3333">
        <v>23</v>
      </c>
      <c r="M3333" t="b">
        <v>1</v>
      </c>
      <c r="N3333" t="s">
        <v>8269</v>
      </c>
      <c r="O3333" s="9">
        <f t="shared" si="212"/>
        <v>106</v>
      </c>
      <c r="P3333">
        <f t="shared" si="213"/>
        <v>184.78</v>
      </c>
      <c r="Q3333" s="11" t="s">
        <v>8315</v>
      </c>
      <c r="R3333" t="s">
        <v>8316</v>
      </c>
      <c r="S3333" s="16">
        <f t="shared" si="214"/>
        <v>42746.057106481487</v>
      </c>
      <c r="T3333" s="16">
        <f t="shared" si="215"/>
        <v>42791.057106481487</v>
      </c>
    </row>
    <row r="3334" spans="1:20" ht="42" x14ac:dyDescent="0.3">
      <c r="A3334">
        <v>2816</v>
      </c>
      <c r="B3334" s="3" t="s">
        <v>2816</v>
      </c>
      <c r="C3334" s="3" t="s">
        <v>6926</v>
      </c>
      <c r="D3334" s="6">
        <v>3000</v>
      </c>
      <c r="E3334" s="8">
        <v>4247</v>
      </c>
      <c r="F3334" t="s">
        <v>8218</v>
      </c>
      <c r="G3334" t="s">
        <v>8224</v>
      </c>
      <c r="H3334" t="s">
        <v>8246</v>
      </c>
      <c r="I3334">
        <v>1438531200</v>
      </c>
      <c r="J3334">
        <v>1435921992</v>
      </c>
      <c r="K3334" t="b">
        <v>0</v>
      </c>
      <c r="L3334">
        <v>169</v>
      </c>
      <c r="M3334" t="b">
        <v>1</v>
      </c>
      <c r="N3334" t="s">
        <v>8269</v>
      </c>
      <c r="O3334" s="9">
        <f t="shared" si="212"/>
        <v>142</v>
      </c>
      <c r="P3334">
        <f t="shared" si="213"/>
        <v>25.13</v>
      </c>
      <c r="Q3334" s="11" t="s">
        <v>8315</v>
      </c>
      <c r="R3334" t="s">
        <v>8316</v>
      </c>
      <c r="S3334" s="16">
        <f t="shared" si="214"/>
        <v>42188.467499999999</v>
      </c>
      <c r="T3334" s="16">
        <f t="shared" si="215"/>
        <v>42218.666666666672</v>
      </c>
    </row>
    <row r="3335" spans="1:20" ht="42" x14ac:dyDescent="0.3">
      <c r="A3335">
        <v>3502</v>
      </c>
      <c r="B3335" s="3" t="s">
        <v>3501</v>
      </c>
      <c r="C3335" s="3" t="s">
        <v>7612</v>
      </c>
      <c r="D3335" s="6">
        <v>4000</v>
      </c>
      <c r="E3335" s="8">
        <v>4216</v>
      </c>
      <c r="F3335" t="s">
        <v>8218</v>
      </c>
      <c r="G3335" t="s">
        <v>8223</v>
      </c>
      <c r="H3335" t="s">
        <v>8245</v>
      </c>
      <c r="I3335">
        <v>1458100740</v>
      </c>
      <c r="J3335">
        <v>1456862924</v>
      </c>
      <c r="K3335" t="b">
        <v>0</v>
      </c>
      <c r="L3335">
        <v>31</v>
      </c>
      <c r="M3335" t="b">
        <v>1</v>
      </c>
      <c r="N3335" t="s">
        <v>8269</v>
      </c>
      <c r="O3335" s="9">
        <f t="shared" si="212"/>
        <v>105</v>
      </c>
      <c r="P3335">
        <f t="shared" si="213"/>
        <v>136</v>
      </c>
      <c r="Q3335" s="11" t="s">
        <v>8315</v>
      </c>
      <c r="R3335" t="s">
        <v>8316</v>
      </c>
      <c r="S3335" s="16">
        <f t="shared" si="214"/>
        <v>42430.839398148149</v>
      </c>
      <c r="T3335" s="16">
        <f t="shared" si="215"/>
        <v>42445.165972222225</v>
      </c>
    </row>
    <row r="3336" spans="1:20" ht="42" x14ac:dyDescent="0.3">
      <c r="A3336">
        <v>3739</v>
      </c>
      <c r="B3336" s="3" t="s">
        <v>3736</v>
      </c>
      <c r="C3336" s="3" t="s">
        <v>7849</v>
      </c>
      <c r="D3336" s="6">
        <v>4000</v>
      </c>
      <c r="E3336" s="8">
        <v>805</v>
      </c>
      <c r="F3336" t="s">
        <v>8220</v>
      </c>
      <c r="G3336" t="s">
        <v>8224</v>
      </c>
      <c r="H3336" t="s">
        <v>8246</v>
      </c>
      <c r="I3336">
        <v>1468752468</v>
      </c>
      <c r="J3336">
        <v>1467024468</v>
      </c>
      <c r="K3336" t="b">
        <v>0</v>
      </c>
      <c r="L3336">
        <v>8</v>
      </c>
      <c r="M3336" t="b">
        <v>0</v>
      </c>
      <c r="N3336" t="s">
        <v>8269</v>
      </c>
      <c r="O3336" s="9">
        <f t="shared" si="212"/>
        <v>20</v>
      </c>
      <c r="P3336">
        <f t="shared" si="213"/>
        <v>100.63</v>
      </c>
      <c r="Q3336" s="11" t="s">
        <v>8315</v>
      </c>
      <c r="R3336" t="s">
        <v>8316</v>
      </c>
      <c r="S3336" s="16">
        <f t="shared" si="214"/>
        <v>42548.449861111112</v>
      </c>
      <c r="T3336" s="16">
        <f t="shared" si="215"/>
        <v>42568.449861111112</v>
      </c>
    </row>
    <row r="3337" spans="1:20" ht="42" x14ac:dyDescent="0.3">
      <c r="A3337">
        <v>3950</v>
      </c>
      <c r="B3337" s="3" t="s">
        <v>3947</v>
      </c>
      <c r="C3337" s="3" t="s">
        <v>8058</v>
      </c>
      <c r="D3337" s="6">
        <v>4000</v>
      </c>
      <c r="E3337" s="8">
        <v>25</v>
      </c>
      <c r="F3337" t="s">
        <v>8220</v>
      </c>
      <c r="G3337" t="s">
        <v>8223</v>
      </c>
      <c r="H3337" t="s">
        <v>8245</v>
      </c>
      <c r="I3337">
        <v>1460140500</v>
      </c>
      <c r="J3337">
        <v>1457628680</v>
      </c>
      <c r="K3337" t="b">
        <v>0</v>
      </c>
      <c r="L3337">
        <v>1</v>
      </c>
      <c r="M3337" t="b">
        <v>0</v>
      </c>
      <c r="N3337" t="s">
        <v>8269</v>
      </c>
      <c r="O3337" s="9">
        <f t="shared" si="212"/>
        <v>1</v>
      </c>
      <c r="P3337">
        <f t="shared" si="213"/>
        <v>25</v>
      </c>
      <c r="Q3337" s="11" t="s">
        <v>8315</v>
      </c>
      <c r="R3337" t="s">
        <v>8316</v>
      </c>
      <c r="S3337" s="16">
        <f t="shared" si="214"/>
        <v>42439.702314814815</v>
      </c>
      <c r="T3337" s="16">
        <f t="shared" si="215"/>
        <v>42468.774305555555</v>
      </c>
    </row>
    <row r="3338" spans="1:20" ht="42" x14ac:dyDescent="0.3">
      <c r="A3338">
        <v>4026</v>
      </c>
      <c r="B3338" s="3" t="s">
        <v>4022</v>
      </c>
      <c r="C3338" s="3" t="s">
        <v>8131</v>
      </c>
      <c r="D3338" s="6">
        <v>4000</v>
      </c>
      <c r="E3338" s="8">
        <v>0</v>
      </c>
      <c r="F3338" t="s">
        <v>8220</v>
      </c>
      <c r="G3338" t="s">
        <v>8223</v>
      </c>
      <c r="H3338" t="s">
        <v>8245</v>
      </c>
      <c r="I3338">
        <v>1449247439</v>
      </c>
      <c r="J3338">
        <v>1444059839</v>
      </c>
      <c r="K3338" t="b">
        <v>0</v>
      </c>
      <c r="L3338">
        <v>0</v>
      </c>
      <c r="M3338" t="b">
        <v>0</v>
      </c>
      <c r="N3338" t="s">
        <v>8269</v>
      </c>
      <c r="O3338" s="9">
        <f t="shared" si="212"/>
        <v>0</v>
      </c>
      <c r="P3338">
        <f t="shared" si="213"/>
        <v>0</v>
      </c>
      <c r="Q3338" s="11" t="s">
        <v>8315</v>
      </c>
      <c r="R3338" t="s">
        <v>8316</v>
      </c>
      <c r="S3338" s="16">
        <f t="shared" si="214"/>
        <v>42282.655543981484</v>
      </c>
      <c r="T3338" s="16">
        <f t="shared" si="215"/>
        <v>42342.697210648148</v>
      </c>
    </row>
    <row r="3339" spans="1:20" ht="28" x14ac:dyDescent="0.3">
      <c r="A3339">
        <v>4065</v>
      </c>
      <c r="B3339" s="3" t="s">
        <v>4061</v>
      </c>
      <c r="C3339" s="3" t="s">
        <v>8169</v>
      </c>
      <c r="D3339" s="6">
        <v>4000</v>
      </c>
      <c r="E3339" s="8">
        <v>27</v>
      </c>
      <c r="F3339" t="s">
        <v>8220</v>
      </c>
      <c r="G3339" t="s">
        <v>8223</v>
      </c>
      <c r="H3339" t="s">
        <v>8245</v>
      </c>
      <c r="I3339">
        <v>1407883811</v>
      </c>
      <c r="J3339">
        <v>1405291811</v>
      </c>
      <c r="K3339" t="b">
        <v>0</v>
      </c>
      <c r="L3339">
        <v>4</v>
      </c>
      <c r="M3339" t="b">
        <v>0</v>
      </c>
      <c r="N3339" t="s">
        <v>8269</v>
      </c>
      <c r="O3339" s="9">
        <f t="shared" si="212"/>
        <v>1</v>
      </c>
      <c r="P3339">
        <f t="shared" si="213"/>
        <v>6.75</v>
      </c>
      <c r="Q3339" s="11" t="s">
        <v>8315</v>
      </c>
      <c r="R3339" t="s">
        <v>8316</v>
      </c>
      <c r="S3339" s="16">
        <f t="shared" si="214"/>
        <v>41833.951516203706</v>
      </c>
      <c r="T3339" s="16">
        <f t="shared" si="215"/>
        <v>41863.951516203706</v>
      </c>
    </row>
    <row r="3340" spans="1:20" ht="42" x14ac:dyDescent="0.3">
      <c r="A3340">
        <v>3682</v>
      </c>
      <c r="B3340" s="3" t="s">
        <v>3679</v>
      </c>
      <c r="C3340" s="3" t="s">
        <v>7792</v>
      </c>
      <c r="D3340" s="6">
        <v>3000</v>
      </c>
      <c r="E3340" s="8">
        <v>4176</v>
      </c>
      <c r="F3340" t="s">
        <v>8218</v>
      </c>
      <c r="G3340" t="s">
        <v>8223</v>
      </c>
      <c r="H3340" t="s">
        <v>8245</v>
      </c>
      <c r="I3340">
        <v>1402901940</v>
      </c>
      <c r="J3340">
        <v>1399998418</v>
      </c>
      <c r="K3340" t="b">
        <v>0</v>
      </c>
      <c r="L3340">
        <v>67</v>
      </c>
      <c r="M3340" t="b">
        <v>1</v>
      </c>
      <c r="N3340" t="s">
        <v>8269</v>
      </c>
      <c r="O3340" s="9">
        <f t="shared" si="212"/>
        <v>139</v>
      </c>
      <c r="P3340">
        <f t="shared" si="213"/>
        <v>62.33</v>
      </c>
      <c r="Q3340" s="11" t="s">
        <v>8315</v>
      </c>
      <c r="R3340" t="s">
        <v>8316</v>
      </c>
      <c r="S3340" s="16">
        <f t="shared" si="214"/>
        <v>41772.685393518521</v>
      </c>
      <c r="T3340" s="16">
        <f t="shared" si="215"/>
        <v>41806.290972222225</v>
      </c>
    </row>
    <row r="3341" spans="1:20" ht="42" x14ac:dyDescent="0.3">
      <c r="A3341">
        <v>3482</v>
      </c>
      <c r="B3341" s="3" t="s">
        <v>3481</v>
      </c>
      <c r="C3341" s="3" t="s">
        <v>7592</v>
      </c>
      <c r="D3341" s="6">
        <v>3000</v>
      </c>
      <c r="E3341" s="8">
        <v>4150</v>
      </c>
      <c r="F3341" t="s">
        <v>8218</v>
      </c>
      <c r="G3341" t="s">
        <v>8224</v>
      </c>
      <c r="H3341" t="s">
        <v>8246</v>
      </c>
      <c r="I3341">
        <v>1404671466</v>
      </c>
      <c r="J3341">
        <v>1402079466</v>
      </c>
      <c r="K3341" t="b">
        <v>0</v>
      </c>
      <c r="L3341">
        <v>80</v>
      </c>
      <c r="M3341" t="b">
        <v>1</v>
      </c>
      <c r="N3341" t="s">
        <v>8269</v>
      </c>
      <c r="O3341" s="9">
        <f t="shared" si="212"/>
        <v>138</v>
      </c>
      <c r="P3341">
        <f t="shared" si="213"/>
        <v>51.88</v>
      </c>
      <c r="Q3341" s="11" t="s">
        <v>8315</v>
      </c>
      <c r="R3341" t="s">
        <v>8316</v>
      </c>
      <c r="S3341" s="16">
        <f t="shared" si="214"/>
        <v>41796.771597222221</v>
      </c>
      <c r="T3341" s="16">
        <f t="shared" si="215"/>
        <v>41826.771597222221</v>
      </c>
    </row>
    <row r="3342" spans="1:20" ht="4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12"/>
        <v>138</v>
      </c>
      <c r="P3342">
        <f t="shared" si="213"/>
        <v>109.08</v>
      </c>
      <c r="Q3342" s="11" t="s">
        <v>8315</v>
      </c>
      <c r="R3342" t="s">
        <v>8316</v>
      </c>
      <c r="S3342" s="16">
        <f t="shared" si="214"/>
        <v>42685.974004629628</v>
      </c>
      <c r="T3342" s="16">
        <f t="shared" si="215"/>
        <v>42710.974004629628</v>
      </c>
    </row>
    <row r="3343" spans="1:20" ht="42" x14ac:dyDescent="0.3">
      <c r="A3343">
        <v>4058</v>
      </c>
      <c r="B3343" s="3" t="s">
        <v>4054</v>
      </c>
      <c r="C3343" s="3" t="s">
        <v>8162</v>
      </c>
      <c r="D3343" s="6">
        <v>3750</v>
      </c>
      <c r="E3343" s="8">
        <v>95</v>
      </c>
      <c r="F3343" t="s">
        <v>8220</v>
      </c>
      <c r="G3343" t="s">
        <v>8223</v>
      </c>
      <c r="H3343" t="s">
        <v>8245</v>
      </c>
      <c r="I3343">
        <v>1459483140</v>
      </c>
      <c r="J3343">
        <v>1458178044</v>
      </c>
      <c r="K3343" t="b">
        <v>0</v>
      </c>
      <c r="L3343">
        <v>4</v>
      </c>
      <c r="M3343" t="b">
        <v>0</v>
      </c>
      <c r="N3343" t="s">
        <v>8269</v>
      </c>
      <c r="O3343" s="9">
        <f t="shared" ref="O3343:O3406" si="216">ROUND(E3343/D3343*100,0)</f>
        <v>3</v>
      </c>
      <c r="P3343">
        <f t="shared" ref="P3343:P3406" si="217">IFERROR(ROUND(E3343/L3343,2),0)</f>
        <v>23.75</v>
      </c>
      <c r="Q3343" s="11" t="s">
        <v>8315</v>
      </c>
      <c r="R3343" t="s">
        <v>8316</v>
      </c>
      <c r="S3343" s="16">
        <f t="shared" ref="S3343:S3406" si="218">(((J3343/60)/60/24)+DATE(1970,1,1))</f>
        <v>42446.060694444444</v>
      </c>
      <c r="T3343" s="16">
        <f t="shared" ref="T3343:T3406" si="219">(((I3343/60)/60)/24)+DATE(1970,1,1)</f>
        <v>42461.165972222225</v>
      </c>
    </row>
    <row r="3344" spans="1:20" ht="56" x14ac:dyDescent="0.3">
      <c r="A3344">
        <v>3221</v>
      </c>
      <c r="B3344" s="3" t="s">
        <v>3221</v>
      </c>
      <c r="C3344" s="3" t="s">
        <v>7331</v>
      </c>
      <c r="D3344" s="6">
        <v>4000</v>
      </c>
      <c r="E3344" s="8">
        <v>4137</v>
      </c>
      <c r="F3344" t="s">
        <v>8218</v>
      </c>
      <c r="G3344" t="s">
        <v>8224</v>
      </c>
      <c r="H3344" t="s">
        <v>8246</v>
      </c>
      <c r="I3344">
        <v>1436114603</v>
      </c>
      <c r="J3344">
        <v>1433090603</v>
      </c>
      <c r="K3344" t="b">
        <v>1</v>
      </c>
      <c r="L3344">
        <v>113</v>
      </c>
      <c r="M3344" t="b">
        <v>1</v>
      </c>
      <c r="N3344" t="s">
        <v>8269</v>
      </c>
      <c r="O3344" s="9">
        <f t="shared" si="216"/>
        <v>103</v>
      </c>
      <c r="P3344">
        <f t="shared" si="217"/>
        <v>36.61</v>
      </c>
      <c r="Q3344" s="11" t="s">
        <v>8315</v>
      </c>
      <c r="R3344" t="s">
        <v>8316</v>
      </c>
      <c r="S3344" s="16">
        <f t="shared" si="218"/>
        <v>42155.696793981479</v>
      </c>
      <c r="T3344" s="16">
        <f t="shared" si="219"/>
        <v>42190.696793981479</v>
      </c>
    </row>
    <row r="3345" spans="1:20" ht="42" x14ac:dyDescent="0.3">
      <c r="A3345">
        <v>3381</v>
      </c>
      <c r="B3345" s="3" t="s">
        <v>3380</v>
      </c>
      <c r="C3345" s="3" t="s">
        <v>7491</v>
      </c>
      <c r="D3345" s="6">
        <v>4000</v>
      </c>
      <c r="E3345" s="8">
        <v>4090</v>
      </c>
      <c r="F3345" t="s">
        <v>8218</v>
      </c>
      <c r="G3345" t="s">
        <v>8223</v>
      </c>
      <c r="H3345" t="s">
        <v>8245</v>
      </c>
      <c r="I3345">
        <v>1426044383</v>
      </c>
      <c r="J3345">
        <v>1423455983</v>
      </c>
      <c r="K3345" t="b">
        <v>0</v>
      </c>
      <c r="L3345">
        <v>48</v>
      </c>
      <c r="M3345" t="b">
        <v>1</v>
      </c>
      <c r="N3345" t="s">
        <v>8269</v>
      </c>
      <c r="O3345" s="9">
        <f t="shared" si="216"/>
        <v>102</v>
      </c>
      <c r="P3345">
        <f t="shared" si="217"/>
        <v>85.21</v>
      </c>
      <c r="Q3345" s="11" t="s">
        <v>8315</v>
      </c>
      <c r="R3345" t="s">
        <v>8316</v>
      </c>
      <c r="S3345" s="16">
        <f t="shared" si="218"/>
        <v>42044.184988425928</v>
      </c>
      <c r="T3345" s="16">
        <f t="shared" si="219"/>
        <v>42074.143321759257</v>
      </c>
    </row>
    <row r="3346" spans="1:20" ht="42" x14ac:dyDescent="0.3">
      <c r="A3346">
        <v>3300</v>
      </c>
      <c r="B3346" s="3" t="s">
        <v>3300</v>
      </c>
      <c r="C3346" s="3" t="s">
        <v>7410</v>
      </c>
      <c r="D3346" s="6">
        <v>3000</v>
      </c>
      <c r="E3346" s="8">
        <v>4085</v>
      </c>
      <c r="F3346" t="s">
        <v>8218</v>
      </c>
      <c r="G3346" t="s">
        <v>8223</v>
      </c>
      <c r="H3346" t="s">
        <v>8245</v>
      </c>
      <c r="I3346">
        <v>1430329862</v>
      </c>
      <c r="J3346">
        <v>1428515462</v>
      </c>
      <c r="K3346" t="b">
        <v>0</v>
      </c>
      <c r="L3346">
        <v>88</v>
      </c>
      <c r="M3346" t="b">
        <v>1</v>
      </c>
      <c r="N3346" t="s">
        <v>8269</v>
      </c>
      <c r="O3346" s="9">
        <f t="shared" si="216"/>
        <v>136</v>
      </c>
      <c r="P3346">
        <f t="shared" si="217"/>
        <v>46.42</v>
      </c>
      <c r="Q3346" s="11" t="s">
        <v>8315</v>
      </c>
      <c r="R3346" t="s">
        <v>8316</v>
      </c>
      <c r="S3346" s="16">
        <f t="shared" si="218"/>
        <v>42102.743773148148</v>
      </c>
      <c r="T3346" s="16">
        <f t="shared" si="219"/>
        <v>42123.743773148148</v>
      </c>
    </row>
    <row r="3347" spans="1:20" ht="42" x14ac:dyDescent="0.3">
      <c r="A3347">
        <v>3305</v>
      </c>
      <c r="B3347" s="3" t="s">
        <v>3305</v>
      </c>
      <c r="C3347" s="3" t="s">
        <v>7415</v>
      </c>
      <c r="D3347" s="6">
        <v>4000</v>
      </c>
      <c r="E3347" s="8">
        <v>4081</v>
      </c>
      <c r="F3347" t="s">
        <v>8218</v>
      </c>
      <c r="G3347" t="s">
        <v>8223</v>
      </c>
      <c r="H3347" t="s">
        <v>8245</v>
      </c>
      <c r="I3347">
        <v>1438374748</v>
      </c>
      <c r="J3347">
        <v>1435782748</v>
      </c>
      <c r="K3347" t="b">
        <v>0</v>
      </c>
      <c r="L3347">
        <v>20</v>
      </c>
      <c r="M3347" t="b">
        <v>1</v>
      </c>
      <c r="N3347" t="s">
        <v>8269</v>
      </c>
      <c r="O3347" s="9">
        <f t="shared" si="216"/>
        <v>102</v>
      </c>
      <c r="P3347">
        <f t="shared" si="217"/>
        <v>204.05</v>
      </c>
      <c r="Q3347" s="11" t="s">
        <v>8315</v>
      </c>
      <c r="R3347" t="s">
        <v>8316</v>
      </c>
      <c r="S3347" s="16">
        <f t="shared" si="218"/>
        <v>42186.855879629627</v>
      </c>
      <c r="T3347" s="16">
        <f t="shared" si="219"/>
        <v>42216.855879629627</v>
      </c>
    </row>
    <row r="3348" spans="1:20" ht="42" x14ac:dyDescent="0.3">
      <c r="A3348">
        <v>3626</v>
      </c>
      <c r="B3348" s="3" t="s">
        <v>3624</v>
      </c>
      <c r="C3348" s="3" t="s">
        <v>7736</v>
      </c>
      <c r="D3348" s="6">
        <v>4000</v>
      </c>
      <c r="E3348" s="8">
        <v>4073</v>
      </c>
      <c r="F3348" t="s">
        <v>8218</v>
      </c>
      <c r="G3348" t="s">
        <v>8224</v>
      </c>
      <c r="H3348" t="s">
        <v>8246</v>
      </c>
      <c r="I3348">
        <v>1408204857</v>
      </c>
      <c r="J3348">
        <v>1406390457</v>
      </c>
      <c r="K3348" t="b">
        <v>0</v>
      </c>
      <c r="L3348">
        <v>48</v>
      </c>
      <c r="M3348" t="b">
        <v>1</v>
      </c>
      <c r="N3348" t="s">
        <v>8269</v>
      </c>
      <c r="O3348" s="9">
        <f t="shared" si="216"/>
        <v>102</v>
      </c>
      <c r="P3348">
        <f t="shared" si="217"/>
        <v>84.85</v>
      </c>
      <c r="Q3348" s="11" t="s">
        <v>8315</v>
      </c>
      <c r="R3348" t="s">
        <v>8316</v>
      </c>
      <c r="S3348" s="16">
        <f t="shared" si="218"/>
        <v>41846.667326388888</v>
      </c>
      <c r="T3348" s="16">
        <f t="shared" si="219"/>
        <v>41867.667326388888</v>
      </c>
    </row>
    <row r="3349" spans="1:20" ht="42" x14ac:dyDescent="0.3">
      <c r="A3349">
        <v>2905</v>
      </c>
      <c r="B3349" s="3" t="s">
        <v>2905</v>
      </c>
      <c r="C3349" s="3" t="s">
        <v>7015</v>
      </c>
      <c r="D3349" s="6">
        <v>3500</v>
      </c>
      <c r="E3349" s="8">
        <v>622</v>
      </c>
      <c r="F3349" t="s">
        <v>8220</v>
      </c>
      <c r="G3349" t="s">
        <v>8223</v>
      </c>
      <c r="H3349" t="s">
        <v>8245</v>
      </c>
      <c r="I3349">
        <v>1473211313</v>
      </c>
      <c r="J3349">
        <v>1472001713</v>
      </c>
      <c r="K3349" t="b">
        <v>0</v>
      </c>
      <c r="L3349">
        <v>17</v>
      </c>
      <c r="M3349" t="b">
        <v>0</v>
      </c>
      <c r="N3349" t="s">
        <v>8269</v>
      </c>
      <c r="O3349" s="9">
        <f t="shared" si="216"/>
        <v>18</v>
      </c>
      <c r="P3349">
        <f t="shared" si="217"/>
        <v>36.590000000000003</v>
      </c>
      <c r="Q3349" s="11" t="s">
        <v>8315</v>
      </c>
      <c r="R3349" t="s">
        <v>8316</v>
      </c>
      <c r="S3349" s="16">
        <f t="shared" si="218"/>
        <v>42606.056863425925</v>
      </c>
      <c r="T3349" s="16">
        <f t="shared" si="219"/>
        <v>42620.056863425925</v>
      </c>
    </row>
    <row r="3350" spans="1:20" ht="42" x14ac:dyDescent="0.3">
      <c r="A3350">
        <v>3426</v>
      </c>
      <c r="B3350" s="3" t="s">
        <v>3425</v>
      </c>
      <c r="C3350" s="3" t="s">
        <v>7536</v>
      </c>
      <c r="D3350" s="6">
        <v>3750</v>
      </c>
      <c r="E3350" s="8">
        <v>4055</v>
      </c>
      <c r="F3350" t="s">
        <v>8218</v>
      </c>
      <c r="G3350" t="s">
        <v>8223</v>
      </c>
      <c r="H3350" t="s">
        <v>8245</v>
      </c>
      <c r="I3350">
        <v>1411264800</v>
      </c>
      <c r="J3350">
        <v>1409620903</v>
      </c>
      <c r="K3350" t="b">
        <v>0</v>
      </c>
      <c r="L3350">
        <v>87</v>
      </c>
      <c r="M3350" t="b">
        <v>1</v>
      </c>
      <c r="N3350" t="s">
        <v>8269</v>
      </c>
      <c r="O3350" s="9">
        <f t="shared" si="216"/>
        <v>108</v>
      </c>
      <c r="P3350">
        <f t="shared" si="217"/>
        <v>46.61</v>
      </c>
      <c r="Q3350" s="11" t="s">
        <v>8315</v>
      </c>
      <c r="R3350" t="s">
        <v>8316</v>
      </c>
      <c r="S3350" s="16">
        <f t="shared" si="218"/>
        <v>41884.056747685187</v>
      </c>
      <c r="T3350" s="16">
        <f t="shared" si="219"/>
        <v>41903.083333333336</v>
      </c>
    </row>
    <row r="3351" spans="1:20" ht="42" x14ac:dyDescent="0.3">
      <c r="A3351">
        <v>3585</v>
      </c>
      <c r="B3351" s="3" t="s">
        <v>3584</v>
      </c>
      <c r="C3351" s="3" t="s">
        <v>7695</v>
      </c>
      <c r="D3351" s="6">
        <v>3400</v>
      </c>
      <c r="E3351" s="8">
        <v>4050</v>
      </c>
      <c r="F3351" t="s">
        <v>8218</v>
      </c>
      <c r="G3351" t="s">
        <v>8223</v>
      </c>
      <c r="H3351" t="s">
        <v>8245</v>
      </c>
      <c r="I3351">
        <v>1419181890</v>
      </c>
      <c r="J3351">
        <v>1416589890</v>
      </c>
      <c r="K3351" t="b">
        <v>0</v>
      </c>
      <c r="L3351">
        <v>23</v>
      </c>
      <c r="M3351" t="b">
        <v>1</v>
      </c>
      <c r="N3351" t="s">
        <v>8269</v>
      </c>
      <c r="O3351" s="9">
        <f t="shared" si="216"/>
        <v>119</v>
      </c>
      <c r="P3351">
        <f t="shared" si="217"/>
        <v>176.09</v>
      </c>
      <c r="Q3351" s="11" t="s">
        <v>8315</v>
      </c>
      <c r="R3351" t="s">
        <v>8316</v>
      </c>
      <c r="S3351" s="16">
        <f t="shared" si="218"/>
        <v>41964.716319444444</v>
      </c>
      <c r="T3351" s="16">
        <f t="shared" si="219"/>
        <v>41994.716319444444</v>
      </c>
    </row>
    <row r="3352" spans="1:20" ht="42" x14ac:dyDescent="0.3">
      <c r="A3352">
        <v>1300</v>
      </c>
      <c r="B3352" s="3" t="s">
        <v>1301</v>
      </c>
      <c r="C3352" s="3" t="s">
        <v>5410</v>
      </c>
      <c r="D3352" s="6">
        <v>3000</v>
      </c>
      <c r="E3352" s="8">
        <v>4050</v>
      </c>
      <c r="F3352" t="s">
        <v>8218</v>
      </c>
      <c r="G3352" t="s">
        <v>8223</v>
      </c>
      <c r="H3352" t="s">
        <v>8245</v>
      </c>
      <c r="I3352">
        <v>1464807420</v>
      </c>
      <c r="J3352">
        <v>1461427938</v>
      </c>
      <c r="K3352" t="b">
        <v>0</v>
      </c>
      <c r="L3352">
        <v>24</v>
      </c>
      <c r="M3352" t="b">
        <v>1</v>
      </c>
      <c r="N3352" t="s">
        <v>8269</v>
      </c>
      <c r="O3352" s="9">
        <f t="shared" si="216"/>
        <v>135</v>
      </c>
      <c r="P3352">
        <f t="shared" si="217"/>
        <v>168.75</v>
      </c>
      <c r="Q3352" s="11" t="s">
        <v>8315</v>
      </c>
      <c r="R3352" t="s">
        <v>8316</v>
      </c>
      <c r="S3352" s="16">
        <f t="shared" si="218"/>
        <v>42483.675208333334</v>
      </c>
      <c r="T3352" s="16">
        <f t="shared" si="219"/>
        <v>42522.789583333331</v>
      </c>
    </row>
    <row r="3353" spans="1:20" ht="28" x14ac:dyDescent="0.3">
      <c r="A3353">
        <v>3157</v>
      </c>
      <c r="B3353" s="3" t="s">
        <v>3157</v>
      </c>
      <c r="C3353" s="3" t="s">
        <v>7267</v>
      </c>
      <c r="D3353" s="6">
        <v>4000</v>
      </c>
      <c r="E3353" s="8">
        <v>4040</v>
      </c>
      <c r="F3353" t="s">
        <v>8218</v>
      </c>
      <c r="G3353" t="s">
        <v>8223</v>
      </c>
      <c r="H3353" t="s">
        <v>8245</v>
      </c>
      <c r="I3353">
        <v>1405746000</v>
      </c>
      <c r="J3353">
        <v>1404932105</v>
      </c>
      <c r="K3353" t="b">
        <v>1</v>
      </c>
      <c r="L3353">
        <v>41</v>
      </c>
      <c r="M3353" t="b">
        <v>1</v>
      </c>
      <c r="N3353" t="s">
        <v>8269</v>
      </c>
      <c r="O3353" s="9">
        <f t="shared" si="216"/>
        <v>101</v>
      </c>
      <c r="P3353">
        <f t="shared" si="217"/>
        <v>98.54</v>
      </c>
      <c r="Q3353" s="11" t="s">
        <v>8315</v>
      </c>
      <c r="R3353" t="s">
        <v>8316</v>
      </c>
      <c r="S3353" s="16">
        <f t="shared" si="218"/>
        <v>41829.788252314815</v>
      </c>
      <c r="T3353" s="16">
        <f t="shared" si="219"/>
        <v>41839.208333333336</v>
      </c>
    </row>
    <row r="3354" spans="1:20" ht="42" x14ac:dyDescent="0.3">
      <c r="A3354">
        <v>3418</v>
      </c>
      <c r="B3354" s="3" t="s">
        <v>3417</v>
      </c>
      <c r="C3354" s="3" t="s">
        <v>7528</v>
      </c>
      <c r="D3354" s="6">
        <v>4000</v>
      </c>
      <c r="E3354" s="8">
        <v>4035</v>
      </c>
      <c r="F3354" t="s">
        <v>8218</v>
      </c>
      <c r="G3354" t="s">
        <v>8223</v>
      </c>
      <c r="H3354" t="s">
        <v>8245</v>
      </c>
      <c r="I3354">
        <v>1400875307</v>
      </c>
      <c r="J3354">
        <v>1398283307</v>
      </c>
      <c r="K3354" t="b">
        <v>0</v>
      </c>
      <c r="L3354">
        <v>56</v>
      </c>
      <c r="M3354" t="b">
        <v>1</v>
      </c>
      <c r="N3354" t="s">
        <v>8269</v>
      </c>
      <c r="O3354" s="9">
        <f t="shared" si="216"/>
        <v>101</v>
      </c>
      <c r="P3354">
        <f t="shared" si="217"/>
        <v>72.05</v>
      </c>
      <c r="Q3354" s="11" t="s">
        <v>8315</v>
      </c>
      <c r="R3354" t="s">
        <v>8316</v>
      </c>
      <c r="S3354" s="16">
        <f t="shared" si="218"/>
        <v>41752.83457175926</v>
      </c>
      <c r="T3354" s="16">
        <f t="shared" si="219"/>
        <v>41782.83457175926</v>
      </c>
    </row>
    <row r="3355" spans="1:20" ht="42" x14ac:dyDescent="0.3">
      <c r="A3355">
        <v>3717</v>
      </c>
      <c r="B3355" s="3" t="s">
        <v>3714</v>
      </c>
      <c r="C3355" s="3" t="s">
        <v>7827</v>
      </c>
      <c r="D3355" s="6">
        <v>4000</v>
      </c>
      <c r="E3355" s="8">
        <v>4030</v>
      </c>
      <c r="F3355" t="s">
        <v>8218</v>
      </c>
      <c r="G3355" t="s">
        <v>8224</v>
      </c>
      <c r="H3355" t="s">
        <v>8246</v>
      </c>
      <c r="I3355">
        <v>1431204449</v>
      </c>
      <c r="J3355">
        <v>1428526049</v>
      </c>
      <c r="K3355" t="b">
        <v>0</v>
      </c>
      <c r="L3355">
        <v>13</v>
      </c>
      <c r="M3355" t="b">
        <v>1</v>
      </c>
      <c r="N3355" t="s">
        <v>8269</v>
      </c>
      <c r="O3355" s="9">
        <f t="shared" si="216"/>
        <v>101</v>
      </c>
      <c r="P3355">
        <f t="shared" si="217"/>
        <v>310</v>
      </c>
      <c r="Q3355" s="11" t="s">
        <v>8315</v>
      </c>
      <c r="R3355" t="s">
        <v>8316</v>
      </c>
      <c r="S3355" s="16">
        <f t="shared" si="218"/>
        <v>42102.866307870368</v>
      </c>
      <c r="T3355" s="16">
        <f t="shared" si="219"/>
        <v>42133.866307870368</v>
      </c>
    </row>
    <row r="3356" spans="1:20" ht="42" x14ac:dyDescent="0.3">
      <c r="A3356">
        <v>1288</v>
      </c>
      <c r="B3356" s="3" t="s">
        <v>1289</v>
      </c>
      <c r="C3356" s="3" t="s">
        <v>5398</v>
      </c>
      <c r="D3356" s="6">
        <v>4000</v>
      </c>
      <c r="E3356" s="8">
        <v>4018</v>
      </c>
      <c r="F3356" t="s">
        <v>8218</v>
      </c>
      <c r="G3356" t="s">
        <v>8223</v>
      </c>
      <c r="H3356" t="s">
        <v>8245</v>
      </c>
      <c r="I3356">
        <v>1470801600</v>
      </c>
      <c r="J3356">
        <v>1468122163</v>
      </c>
      <c r="K3356" t="b">
        <v>0</v>
      </c>
      <c r="L3356">
        <v>61</v>
      </c>
      <c r="M3356" t="b">
        <v>1</v>
      </c>
      <c r="N3356" t="s">
        <v>8269</v>
      </c>
      <c r="O3356" s="9">
        <f t="shared" si="216"/>
        <v>100</v>
      </c>
      <c r="P3356">
        <f t="shared" si="217"/>
        <v>65.87</v>
      </c>
      <c r="Q3356" s="11" t="s">
        <v>8315</v>
      </c>
      <c r="R3356" t="s">
        <v>8316</v>
      </c>
      <c r="S3356" s="16">
        <f t="shared" si="218"/>
        <v>42561.154664351852</v>
      </c>
      <c r="T3356" s="16">
        <f t="shared" si="219"/>
        <v>42592.166666666672</v>
      </c>
    </row>
    <row r="3357" spans="1:20" ht="42" x14ac:dyDescent="0.3">
      <c r="A3357">
        <v>3234</v>
      </c>
      <c r="B3357" s="3" t="s">
        <v>3234</v>
      </c>
      <c r="C3357" s="3" t="s">
        <v>7344</v>
      </c>
      <c r="D3357" s="6">
        <v>4000</v>
      </c>
      <c r="E3357" s="8">
        <v>4015.71</v>
      </c>
      <c r="F3357" t="s">
        <v>8218</v>
      </c>
      <c r="G3357" t="s">
        <v>8224</v>
      </c>
      <c r="H3357" t="s">
        <v>8246</v>
      </c>
      <c r="I3357">
        <v>1485991860</v>
      </c>
      <c r="J3357">
        <v>1483124208</v>
      </c>
      <c r="K3357" t="b">
        <v>0</v>
      </c>
      <c r="L3357">
        <v>115</v>
      </c>
      <c r="M3357" t="b">
        <v>1</v>
      </c>
      <c r="N3357" t="s">
        <v>8269</v>
      </c>
      <c r="O3357" s="9">
        <f t="shared" si="216"/>
        <v>100</v>
      </c>
      <c r="P3357">
        <f t="shared" si="217"/>
        <v>34.92</v>
      </c>
      <c r="Q3357" s="11" t="s">
        <v>8315</v>
      </c>
      <c r="R3357" t="s">
        <v>8316</v>
      </c>
      <c r="S3357" s="16">
        <f t="shared" si="218"/>
        <v>42734.789444444439</v>
      </c>
      <c r="T3357" s="16">
        <f t="shared" si="219"/>
        <v>42767.979861111111</v>
      </c>
    </row>
    <row r="3358" spans="1:20" ht="56" x14ac:dyDescent="0.3">
      <c r="A3358">
        <v>3695</v>
      </c>
      <c r="B3358" s="3" t="s">
        <v>3692</v>
      </c>
      <c r="C3358" s="3" t="s">
        <v>7805</v>
      </c>
      <c r="D3358" s="6">
        <v>4000</v>
      </c>
      <c r="E3358" s="8">
        <v>4005</v>
      </c>
      <c r="F3358" t="s">
        <v>8218</v>
      </c>
      <c r="G3358" t="s">
        <v>8223</v>
      </c>
      <c r="H3358" t="s">
        <v>8245</v>
      </c>
      <c r="I3358">
        <v>1421009610</v>
      </c>
      <c r="J3358">
        <v>1419281610</v>
      </c>
      <c r="K3358" t="b">
        <v>0</v>
      </c>
      <c r="L3358">
        <v>33</v>
      </c>
      <c r="M3358" t="b">
        <v>1</v>
      </c>
      <c r="N3358" t="s">
        <v>8269</v>
      </c>
      <c r="O3358" s="9">
        <f t="shared" si="216"/>
        <v>100</v>
      </c>
      <c r="P3358">
        <f t="shared" si="217"/>
        <v>121.36</v>
      </c>
      <c r="Q3358" s="11" t="s">
        <v>8315</v>
      </c>
      <c r="R3358" t="s">
        <v>8316</v>
      </c>
      <c r="S3358" s="16">
        <f t="shared" si="218"/>
        <v>41995.870486111111</v>
      </c>
      <c r="T3358" s="16">
        <f t="shared" si="219"/>
        <v>42015.870486111111</v>
      </c>
    </row>
    <row r="3359" spans="1:20" ht="42" x14ac:dyDescent="0.3">
      <c r="A3359">
        <v>3301</v>
      </c>
      <c r="B3359" s="3" t="s">
        <v>3301</v>
      </c>
      <c r="C3359" s="3" t="s">
        <v>7411</v>
      </c>
      <c r="D3359" s="6">
        <v>3000</v>
      </c>
      <c r="E3359" s="8">
        <v>4004</v>
      </c>
      <c r="F3359" t="s">
        <v>8218</v>
      </c>
      <c r="G3359" t="s">
        <v>8223</v>
      </c>
      <c r="H3359" t="s">
        <v>8245</v>
      </c>
      <c r="I3359">
        <v>1470034740</v>
      </c>
      <c r="J3359">
        <v>1466185176</v>
      </c>
      <c r="K3359" t="b">
        <v>0</v>
      </c>
      <c r="L3359">
        <v>70</v>
      </c>
      <c r="M3359" t="b">
        <v>1</v>
      </c>
      <c r="N3359" t="s">
        <v>8269</v>
      </c>
      <c r="O3359" s="9">
        <f t="shared" si="216"/>
        <v>133</v>
      </c>
      <c r="P3359">
        <f t="shared" si="217"/>
        <v>57.2</v>
      </c>
      <c r="Q3359" s="11" t="s">
        <v>8315</v>
      </c>
      <c r="R3359" t="s">
        <v>8316</v>
      </c>
      <c r="S3359" s="16">
        <f t="shared" si="218"/>
        <v>42538.73583333334</v>
      </c>
      <c r="T3359" s="16">
        <f t="shared" si="219"/>
        <v>42583.290972222225</v>
      </c>
    </row>
    <row r="3360" spans="1:20" ht="42" x14ac:dyDescent="0.3">
      <c r="A3360">
        <v>3602</v>
      </c>
      <c r="B3360" s="3" t="s">
        <v>3601</v>
      </c>
      <c r="C3360" s="3" t="s">
        <v>7712</v>
      </c>
      <c r="D3360" s="6">
        <v>4000</v>
      </c>
      <c r="E3360" s="8">
        <v>4002</v>
      </c>
      <c r="F3360" t="s">
        <v>8218</v>
      </c>
      <c r="G3360" t="s">
        <v>8223</v>
      </c>
      <c r="H3360" t="s">
        <v>8245</v>
      </c>
      <c r="I3360">
        <v>1463520479</v>
      </c>
      <c r="J3360">
        <v>1458336479</v>
      </c>
      <c r="K3360" t="b">
        <v>0</v>
      </c>
      <c r="L3360">
        <v>49</v>
      </c>
      <c r="M3360" t="b">
        <v>1</v>
      </c>
      <c r="N3360" t="s">
        <v>8269</v>
      </c>
      <c r="O3360" s="9">
        <f t="shared" si="216"/>
        <v>100</v>
      </c>
      <c r="P3360">
        <f t="shared" si="217"/>
        <v>81.67</v>
      </c>
      <c r="Q3360" s="11" t="s">
        <v>8315</v>
      </c>
      <c r="R3360" t="s">
        <v>8316</v>
      </c>
      <c r="S3360" s="16">
        <f t="shared" si="218"/>
        <v>42447.894432870366</v>
      </c>
      <c r="T3360" s="16">
        <f t="shared" si="219"/>
        <v>42507.894432870366</v>
      </c>
    </row>
    <row r="3361" spans="1:20" ht="42" x14ac:dyDescent="0.3">
      <c r="A3361">
        <v>3492</v>
      </c>
      <c r="B3361" s="3" t="s">
        <v>3491</v>
      </c>
      <c r="C3361" s="3" t="s">
        <v>7602</v>
      </c>
      <c r="D3361" s="6">
        <v>3800</v>
      </c>
      <c r="E3361" s="8">
        <v>4000.22</v>
      </c>
      <c r="F3361" t="s">
        <v>8218</v>
      </c>
      <c r="G3361" t="s">
        <v>8223</v>
      </c>
      <c r="H3361" t="s">
        <v>8245</v>
      </c>
      <c r="I3361">
        <v>1445818397</v>
      </c>
      <c r="J3361">
        <v>1442794397</v>
      </c>
      <c r="K3361" t="b">
        <v>0</v>
      </c>
      <c r="L3361">
        <v>35</v>
      </c>
      <c r="M3361" t="b">
        <v>1</v>
      </c>
      <c r="N3361" t="s">
        <v>8269</v>
      </c>
      <c r="O3361" s="9">
        <f t="shared" si="216"/>
        <v>105</v>
      </c>
      <c r="P3361">
        <f t="shared" si="217"/>
        <v>114.29</v>
      </c>
      <c r="Q3361" s="11" t="s">
        <v>8315</v>
      </c>
      <c r="R3361" t="s">
        <v>8316</v>
      </c>
      <c r="S3361" s="16">
        <f t="shared" si="218"/>
        <v>42268.009224537032</v>
      </c>
      <c r="T3361" s="16">
        <f t="shared" si="219"/>
        <v>42303.009224537032</v>
      </c>
    </row>
    <row r="3362" spans="1:20" ht="42" x14ac:dyDescent="0.3">
      <c r="A3362">
        <v>531</v>
      </c>
      <c r="B3362" s="3" t="s">
        <v>532</v>
      </c>
      <c r="C3362" s="3" t="s">
        <v>4641</v>
      </c>
      <c r="D3362" s="6">
        <v>4000</v>
      </c>
      <c r="E3362" s="8">
        <v>4000</v>
      </c>
      <c r="F3362" t="s">
        <v>8218</v>
      </c>
      <c r="G3362" t="s">
        <v>8223</v>
      </c>
      <c r="H3362" t="s">
        <v>8245</v>
      </c>
      <c r="I3362">
        <v>1481957940</v>
      </c>
      <c r="J3362">
        <v>1478050429</v>
      </c>
      <c r="K3362" t="b">
        <v>0</v>
      </c>
      <c r="L3362">
        <v>31</v>
      </c>
      <c r="M3362" t="b">
        <v>1</v>
      </c>
      <c r="N3362" t="s">
        <v>8269</v>
      </c>
      <c r="O3362" s="9">
        <f t="shared" si="216"/>
        <v>100</v>
      </c>
      <c r="P3362">
        <f t="shared" si="217"/>
        <v>129.03</v>
      </c>
      <c r="Q3362" s="11" t="s">
        <v>8315</v>
      </c>
      <c r="R3362" t="s">
        <v>8316</v>
      </c>
      <c r="S3362" s="16">
        <f t="shared" si="218"/>
        <v>42676.065150462964</v>
      </c>
      <c r="T3362" s="16">
        <f t="shared" si="219"/>
        <v>42721.290972222225</v>
      </c>
    </row>
    <row r="3363" spans="1:20" ht="42" x14ac:dyDescent="0.3">
      <c r="A3363">
        <v>3517</v>
      </c>
      <c r="B3363" s="3" t="s">
        <v>3516</v>
      </c>
      <c r="C3363" s="3" t="s">
        <v>7627</v>
      </c>
      <c r="D3363" s="6">
        <v>4000</v>
      </c>
      <c r="E3363" s="8">
        <v>4000</v>
      </c>
      <c r="F3363" t="s">
        <v>8218</v>
      </c>
      <c r="G3363" t="s">
        <v>8224</v>
      </c>
      <c r="H3363" t="s">
        <v>8246</v>
      </c>
      <c r="I3363">
        <v>1404471600</v>
      </c>
      <c r="J3363">
        <v>1401910634</v>
      </c>
      <c r="K3363" t="b">
        <v>0</v>
      </c>
      <c r="L3363">
        <v>13</v>
      </c>
      <c r="M3363" t="b">
        <v>1</v>
      </c>
      <c r="N3363" t="s">
        <v>8269</v>
      </c>
      <c r="O3363" s="9">
        <f t="shared" si="216"/>
        <v>100</v>
      </c>
      <c r="P3363">
        <f t="shared" si="217"/>
        <v>307.69</v>
      </c>
      <c r="Q3363" s="11" t="s">
        <v>8315</v>
      </c>
      <c r="R3363" t="s">
        <v>8316</v>
      </c>
      <c r="S3363" s="16">
        <f t="shared" si="218"/>
        <v>41794.817523148151</v>
      </c>
      <c r="T3363" s="16">
        <f t="shared" si="219"/>
        <v>41824.458333333336</v>
      </c>
    </row>
    <row r="3364" spans="1:20" ht="42" x14ac:dyDescent="0.3">
      <c r="A3364">
        <v>3917</v>
      </c>
      <c r="B3364" s="3" t="s">
        <v>3914</v>
      </c>
      <c r="C3364" s="3" t="s">
        <v>8025</v>
      </c>
      <c r="D3364" s="6">
        <v>3500</v>
      </c>
      <c r="E3364" s="8">
        <v>10</v>
      </c>
      <c r="F3364" t="s">
        <v>8220</v>
      </c>
      <c r="G3364" t="s">
        <v>8224</v>
      </c>
      <c r="H3364" t="s">
        <v>8246</v>
      </c>
      <c r="I3364">
        <v>1410439161</v>
      </c>
      <c r="J3364">
        <v>1407847161</v>
      </c>
      <c r="K3364" t="b">
        <v>0</v>
      </c>
      <c r="L3364">
        <v>1</v>
      </c>
      <c r="M3364" t="b">
        <v>0</v>
      </c>
      <c r="N3364" t="s">
        <v>8269</v>
      </c>
      <c r="O3364" s="9">
        <f t="shared" si="216"/>
        <v>0</v>
      </c>
      <c r="P3364">
        <f t="shared" si="217"/>
        <v>10</v>
      </c>
      <c r="Q3364" s="11" t="s">
        <v>8315</v>
      </c>
      <c r="R3364" t="s">
        <v>8316</v>
      </c>
      <c r="S3364" s="16">
        <f t="shared" si="218"/>
        <v>41863.527326388888</v>
      </c>
      <c r="T3364" s="16">
        <f t="shared" si="219"/>
        <v>41893.527326388888</v>
      </c>
    </row>
    <row r="3365" spans="1:20" ht="42" x14ac:dyDescent="0.3">
      <c r="A3365">
        <v>4019</v>
      </c>
      <c r="B3365" s="3" t="s">
        <v>4015</v>
      </c>
      <c r="C3365" s="3" t="s">
        <v>8124</v>
      </c>
      <c r="D3365" s="6">
        <v>3500</v>
      </c>
      <c r="E3365" s="8">
        <v>29</v>
      </c>
      <c r="F3365" t="s">
        <v>8220</v>
      </c>
      <c r="G3365" t="s">
        <v>8223</v>
      </c>
      <c r="H3365" t="s">
        <v>8245</v>
      </c>
      <c r="I3365">
        <v>1460737680</v>
      </c>
      <c r="J3365">
        <v>1455725596</v>
      </c>
      <c r="K3365" t="b">
        <v>0</v>
      </c>
      <c r="L3365">
        <v>4</v>
      </c>
      <c r="M3365" t="b">
        <v>0</v>
      </c>
      <c r="N3365" t="s">
        <v>8269</v>
      </c>
      <c r="O3365" s="9">
        <f t="shared" si="216"/>
        <v>1</v>
      </c>
      <c r="P3365">
        <f t="shared" si="217"/>
        <v>7.25</v>
      </c>
      <c r="Q3365" s="11" t="s">
        <v>8315</v>
      </c>
      <c r="R3365" t="s">
        <v>8316</v>
      </c>
      <c r="S3365" s="16">
        <f t="shared" si="218"/>
        <v>42417.675879629634</v>
      </c>
      <c r="T3365" s="16">
        <f t="shared" si="219"/>
        <v>42475.686111111107</v>
      </c>
    </row>
    <row r="3366" spans="1:20" ht="42" x14ac:dyDescent="0.3">
      <c r="A3366">
        <v>4057</v>
      </c>
      <c r="B3366" s="3" t="s">
        <v>4053</v>
      </c>
      <c r="C3366" s="3" t="s">
        <v>8161</v>
      </c>
      <c r="D3366" s="6">
        <v>3500</v>
      </c>
      <c r="E3366" s="8">
        <v>775</v>
      </c>
      <c r="F3366" t="s">
        <v>8220</v>
      </c>
      <c r="G3366" t="s">
        <v>8224</v>
      </c>
      <c r="H3366" t="s">
        <v>8246</v>
      </c>
      <c r="I3366">
        <v>1448492400</v>
      </c>
      <c r="J3366">
        <v>1446506080</v>
      </c>
      <c r="K3366" t="b">
        <v>0</v>
      </c>
      <c r="L3366">
        <v>6</v>
      </c>
      <c r="M3366" t="b">
        <v>0</v>
      </c>
      <c r="N3366" t="s">
        <v>8269</v>
      </c>
      <c r="O3366" s="9">
        <f t="shared" si="216"/>
        <v>22</v>
      </c>
      <c r="P3366">
        <f t="shared" si="217"/>
        <v>129.16999999999999</v>
      </c>
      <c r="Q3366" s="11" t="s">
        <v>8315</v>
      </c>
      <c r="R3366" t="s">
        <v>8316</v>
      </c>
      <c r="S3366" s="16">
        <f t="shared" si="218"/>
        <v>42310.968518518523</v>
      </c>
      <c r="T3366" s="16">
        <f t="shared" si="219"/>
        <v>42333.958333333328</v>
      </c>
    </row>
    <row r="3367" spans="1:20" ht="42" x14ac:dyDescent="0.3">
      <c r="A3367">
        <v>4073</v>
      </c>
      <c r="B3367" s="3" t="s">
        <v>4069</v>
      </c>
      <c r="C3367" s="3" t="s">
        <v>8176</v>
      </c>
      <c r="D3367" s="6">
        <v>3500</v>
      </c>
      <c r="E3367" s="8">
        <v>37</v>
      </c>
      <c r="F3367" t="s">
        <v>8220</v>
      </c>
      <c r="G3367" t="s">
        <v>8223</v>
      </c>
      <c r="H3367" t="s">
        <v>8245</v>
      </c>
      <c r="I3367">
        <v>1431144000</v>
      </c>
      <c r="J3367">
        <v>1426407426</v>
      </c>
      <c r="K3367" t="b">
        <v>0</v>
      </c>
      <c r="L3367">
        <v>2</v>
      </c>
      <c r="M3367" t="b">
        <v>0</v>
      </c>
      <c r="N3367" t="s">
        <v>8269</v>
      </c>
      <c r="O3367" s="9">
        <f t="shared" si="216"/>
        <v>1</v>
      </c>
      <c r="P3367">
        <f t="shared" si="217"/>
        <v>18.5</v>
      </c>
      <c r="Q3367" s="11" t="s">
        <v>8315</v>
      </c>
      <c r="R3367" t="s">
        <v>8316</v>
      </c>
      <c r="S3367" s="16">
        <f t="shared" si="218"/>
        <v>42078.34520833334</v>
      </c>
      <c r="T3367" s="16">
        <f t="shared" si="219"/>
        <v>42133.166666666672</v>
      </c>
    </row>
    <row r="3368" spans="1:20" ht="42" x14ac:dyDescent="0.3">
      <c r="A3368">
        <v>4083</v>
      </c>
      <c r="B3368" s="3" t="s">
        <v>4079</v>
      </c>
      <c r="C3368" s="3" t="s">
        <v>8186</v>
      </c>
      <c r="D3368" s="6">
        <v>3500</v>
      </c>
      <c r="E3368" s="8">
        <v>759</v>
      </c>
      <c r="F3368" t="s">
        <v>8220</v>
      </c>
      <c r="G3368" t="s">
        <v>8223</v>
      </c>
      <c r="H3368" t="s">
        <v>8245</v>
      </c>
      <c r="I3368">
        <v>1452795416</v>
      </c>
      <c r="J3368">
        <v>1450203416</v>
      </c>
      <c r="K3368" t="b">
        <v>0</v>
      </c>
      <c r="L3368">
        <v>6</v>
      </c>
      <c r="M3368" t="b">
        <v>0</v>
      </c>
      <c r="N3368" t="s">
        <v>8269</v>
      </c>
      <c r="O3368" s="9">
        <f t="shared" si="216"/>
        <v>22</v>
      </c>
      <c r="P3368">
        <f t="shared" si="217"/>
        <v>126.5</v>
      </c>
      <c r="Q3368" s="11" t="s">
        <v>8315</v>
      </c>
      <c r="R3368" t="s">
        <v>8316</v>
      </c>
      <c r="S3368" s="16">
        <f t="shared" si="218"/>
        <v>42353.761759259258</v>
      </c>
      <c r="T3368" s="16">
        <f t="shared" si="219"/>
        <v>42383.761759259258</v>
      </c>
    </row>
    <row r="3369" spans="1:20" ht="42" x14ac:dyDescent="0.3">
      <c r="A3369">
        <v>4085</v>
      </c>
      <c r="B3369" s="3" t="s">
        <v>4081</v>
      </c>
      <c r="C3369" s="3" t="s">
        <v>8188</v>
      </c>
      <c r="D3369" s="6">
        <v>3500</v>
      </c>
      <c r="E3369" s="8">
        <v>10</v>
      </c>
      <c r="F3369" t="s">
        <v>8220</v>
      </c>
      <c r="G3369" t="s">
        <v>8223</v>
      </c>
      <c r="H3369" t="s">
        <v>8245</v>
      </c>
      <c r="I3369">
        <v>1427169540</v>
      </c>
      <c r="J3369">
        <v>1424701775</v>
      </c>
      <c r="K3369" t="b">
        <v>0</v>
      </c>
      <c r="L3369">
        <v>1</v>
      </c>
      <c r="M3369" t="b">
        <v>0</v>
      </c>
      <c r="N3369" t="s">
        <v>8269</v>
      </c>
      <c r="O3369" s="9">
        <f t="shared" si="216"/>
        <v>0</v>
      </c>
      <c r="P3369">
        <f t="shared" si="217"/>
        <v>10</v>
      </c>
      <c r="Q3369" s="11" t="s">
        <v>8315</v>
      </c>
      <c r="R3369" t="s">
        <v>8316</v>
      </c>
      <c r="S3369" s="16">
        <f t="shared" si="218"/>
        <v>42058.603877314818</v>
      </c>
      <c r="T3369" s="16">
        <f t="shared" si="219"/>
        <v>42087.165972222225</v>
      </c>
    </row>
    <row r="3370" spans="1:20" ht="42" x14ac:dyDescent="0.3">
      <c r="A3370">
        <v>4096</v>
      </c>
      <c r="B3370" s="3" t="s">
        <v>4092</v>
      </c>
      <c r="C3370" s="3" t="s">
        <v>8199</v>
      </c>
      <c r="D3370" s="6">
        <v>3500</v>
      </c>
      <c r="E3370" s="8">
        <v>400</v>
      </c>
      <c r="F3370" t="s">
        <v>8220</v>
      </c>
      <c r="G3370" t="s">
        <v>8224</v>
      </c>
      <c r="H3370" t="s">
        <v>8246</v>
      </c>
      <c r="I3370">
        <v>1488271860</v>
      </c>
      <c r="J3370">
        <v>1484484219</v>
      </c>
      <c r="K3370" t="b">
        <v>0</v>
      </c>
      <c r="L3370">
        <v>5</v>
      </c>
      <c r="M3370" t="b">
        <v>0</v>
      </c>
      <c r="N3370" t="s">
        <v>8269</v>
      </c>
      <c r="O3370" s="9">
        <f t="shared" si="216"/>
        <v>11</v>
      </c>
      <c r="P3370">
        <f t="shared" si="217"/>
        <v>80</v>
      </c>
      <c r="Q3370" s="11" t="s">
        <v>8315</v>
      </c>
      <c r="R3370" t="s">
        <v>8316</v>
      </c>
      <c r="S3370" s="16">
        <f t="shared" si="218"/>
        <v>42750.530312499999</v>
      </c>
      <c r="T3370" s="16">
        <f t="shared" si="219"/>
        <v>42794.368749999994</v>
      </c>
    </row>
    <row r="3371" spans="1:20" ht="28" x14ac:dyDescent="0.3">
      <c r="A3371">
        <v>4068</v>
      </c>
      <c r="B3371" s="3" t="s">
        <v>4064</v>
      </c>
      <c r="C3371" s="3" t="s">
        <v>8171</v>
      </c>
      <c r="D3371" s="6">
        <v>3495</v>
      </c>
      <c r="E3371" s="8">
        <v>34.950000000000003</v>
      </c>
      <c r="F3371" t="s">
        <v>8220</v>
      </c>
      <c r="G3371" t="s">
        <v>8223</v>
      </c>
      <c r="H3371" t="s">
        <v>8245</v>
      </c>
      <c r="I3371">
        <v>1484348700</v>
      </c>
      <c r="J3371">
        <v>1481756855</v>
      </c>
      <c r="K3371" t="b">
        <v>0</v>
      </c>
      <c r="L3371">
        <v>1</v>
      </c>
      <c r="M3371" t="b">
        <v>0</v>
      </c>
      <c r="N3371" t="s">
        <v>8269</v>
      </c>
      <c r="O3371" s="9">
        <f t="shared" si="216"/>
        <v>1</v>
      </c>
      <c r="P3371">
        <f t="shared" si="217"/>
        <v>34.950000000000003</v>
      </c>
      <c r="Q3371" s="11" t="s">
        <v>8315</v>
      </c>
      <c r="R3371" t="s">
        <v>8316</v>
      </c>
      <c r="S3371" s="16">
        <f t="shared" si="218"/>
        <v>42718.963599537034</v>
      </c>
      <c r="T3371" s="16">
        <f t="shared" si="219"/>
        <v>42748.961805555555</v>
      </c>
    </row>
    <row r="3372" spans="1:20" ht="42" x14ac:dyDescent="0.3">
      <c r="A3372">
        <v>3606</v>
      </c>
      <c r="B3372" s="3" t="s">
        <v>3605</v>
      </c>
      <c r="C3372" s="3" t="s">
        <v>7716</v>
      </c>
      <c r="D3372" s="6">
        <v>3000</v>
      </c>
      <c r="E3372" s="8">
        <v>3908</v>
      </c>
      <c r="F3372" t="s">
        <v>8218</v>
      </c>
      <c r="G3372" t="s">
        <v>8224</v>
      </c>
      <c r="H3372" t="s">
        <v>8246</v>
      </c>
      <c r="I3372">
        <v>1471185057</v>
      </c>
      <c r="J3372">
        <v>1468593057</v>
      </c>
      <c r="K3372" t="b">
        <v>0</v>
      </c>
      <c r="L3372">
        <v>64</v>
      </c>
      <c r="M3372" t="b">
        <v>1</v>
      </c>
      <c r="N3372" t="s">
        <v>8269</v>
      </c>
      <c r="O3372" s="9">
        <f t="shared" si="216"/>
        <v>130</v>
      </c>
      <c r="P3372">
        <f t="shared" si="217"/>
        <v>61.06</v>
      </c>
      <c r="Q3372" s="11" t="s">
        <v>8315</v>
      </c>
      <c r="R3372" t="s">
        <v>8316</v>
      </c>
      <c r="S3372" s="16">
        <f t="shared" si="218"/>
        <v>42566.604826388888</v>
      </c>
      <c r="T3372" s="16">
        <f t="shared" si="219"/>
        <v>42596.604826388888</v>
      </c>
    </row>
    <row r="3373" spans="1:20" ht="42" x14ac:dyDescent="0.3">
      <c r="A3373">
        <v>536</v>
      </c>
      <c r="B3373" s="3" t="s">
        <v>537</v>
      </c>
      <c r="C3373" s="3" t="s">
        <v>4646</v>
      </c>
      <c r="D3373" s="6">
        <v>3300</v>
      </c>
      <c r="E3373" s="8">
        <v>3902.5</v>
      </c>
      <c r="F3373" t="s">
        <v>8218</v>
      </c>
      <c r="G3373" t="s">
        <v>8224</v>
      </c>
      <c r="H3373" t="s">
        <v>8246</v>
      </c>
      <c r="I3373">
        <v>1438624800</v>
      </c>
      <c r="J3373">
        <v>1435133807</v>
      </c>
      <c r="K3373" t="b">
        <v>0</v>
      </c>
      <c r="L3373">
        <v>39</v>
      </c>
      <c r="M3373" t="b">
        <v>1</v>
      </c>
      <c r="N3373" t="s">
        <v>8269</v>
      </c>
      <c r="O3373" s="9">
        <f t="shared" si="216"/>
        <v>118</v>
      </c>
      <c r="P3373">
        <f t="shared" si="217"/>
        <v>100.06</v>
      </c>
      <c r="Q3373" s="11" t="s">
        <v>8315</v>
      </c>
      <c r="R3373" t="s">
        <v>8316</v>
      </c>
      <c r="S3373" s="16">
        <f t="shared" si="218"/>
        <v>42179.344988425932</v>
      </c>
      <c r="T3373" s="16">
        <f t="shared" si="219"/>
        <v>42219.75</v>
      </c>
    </row>
    <row r="3374" spans="1:20" ht="42" x14ac:dyDescent="0.3">
      <c r="A3374">
        <v>2839</v>
      </c>
      <c r="B3374" s="3" t="s">
        <v>2839</v>
      </c>
      <c r="C3374" s="3" t="s">
        <v>6949</v>
      </c>
      <c r="D3374" s="6">
        <v>3500</v>
      </c>
      <c r="E3374" s="8">
        <v>3900</v>
      </c>
      <c r="F3374" t="s">
        <v>8218</v>
      </c>
      <c r="G3374" t="s">
        <v>8223</v>
      </c>
      <c r="H3374" t="s">
        <v>8245</v>
      </c>
      <c r="I3374">
        <v>1408942740</v>
      </c>
      <c r="J3374">
        <v>1406958354</v>
      </c>
      <c r="K3374" t="b">
        <v>0</v>
      </c>
      <c r="L3374">
        <v>31</v>
      </c>
      <c r="M3374" t="b">
        <v>1</v>
      </c>
      <c r="N3374" t="s">
        <v>8269</v>
      </c>
      <c r="O3374" s="9">
        <f t="shared" si="216"/>
        <v>111</v>
      </c>
      <c r="P3374">
        <f t="shared" si="217"/>
        <v>125.81</v>
      </c>
      <c r="Q3374" s="11" t="s">
        <v>8315</v>
      </c>
      <c r="R3374" t="s">
        <v>8316</v>
      </c>
      <c r="S3374" s="16">
        <f t="shared" si="218"/>
        <v>41853.240208333329</v>
      </c>
      <c r="T3374" s="16">
        <f t="shared" si="219"/>
        <v>41876.207638888889</v>
      </c>
    </row>
    <row r="3375" spans="1:20" ht="42" x14ac:dyDescent="0.3">
      <c r="A3375">
        <v>3683</v>
      </c>
      <c r="B3375" s="3" t="s">
        <v>3680</v>
      </c>
      <c r="C3375" s="3" t="s">
        <v>7793</v>
      </c>
      <c r="D3375" s="6">
        <v>3500</v>
      </c>
      <c r="E3375" s="8">
        <v>3880</v>
      </c>
      <c r="F3375" t="s">
        <v>8218</v>
      </c>
      <c r="G3375" t="s">
        <v>8223</v>
      </c>
      <c r="H3375" t="s">
        <v>8245</v>
      </c>
      <c r="I3375">
        <v>1476931696</v>
      </c>
      <c r="J3375">
        <v>1474339696</v>
      </c>
      <c r="K3375" t="b">
        <v>0</v>
      </c>
      <c r="L3375">
        <v>66</v>
      </c>
      <c r="M3375" t="b">
        <v>1</v>
      </c>
      <c r="N3375" t="s">
        <v>8269</v>
      </c>
      <c r="O3375" s="9">
        <f t="shared" si="216"/>
        <v>111</v>
      </c>
      <c r="P3375">
        <f t="shared" si="217"/>
        <v>58.79</v>
      </c>
      <c r="Q3375" s="11" t="s">
        <v>8315</v>
      </c>
      <c r="R3375" t="s">
        <v>8316</v>
      </c>
      <c r="S3375" s="16">
        <f t="shared" si="218"/>
        <v>42633.116851851853</v>
      </c>
      <c r="T3375" s="16">
        <f t="shared" si="219"/>
        <v>42663.116851851853</v>
      </c>
    </row>
    <row r="3376" spans="1:20" ht="42" x14ac:dyDescent="0.3">
      <c r="A3376">
        <v>524</v>
      </c>
      <c r="B3376" s="3" t="s">
        <v>525</v>
      </c>
      <c r="C3376" s="3" t="s">
        <v>4634</v>
      </c>
      <c r="D3376" s="6">
        <v>3500</v>
      </c>
      <c r="E3376" s="8">
        <v>3803.55</v>
      </c>
      <c r="F3376" t="s">
        <v>8218</v>
      </c>
      <c r="G3376" t="s">
        <v>8224</v>
      </c>
      <c r="H3376" t="s">
        <v>8246</v>
      </c>
      <c r="I3376">
        <v>1464801169</v>
      </c>
      <c r="J3376">
        <v>1462209169</v>
      </c>
      <c r="K3376" t="b">
        <v>0</v>
      </c>
      <c r="L3376">
        <v>130</v>
      </c>
      <c r="M3376" t="b">
        <v>1</v>
      </c>
      <c r="N3376" t="s">
        <v>8269</v>
      </c>
      <c r="O3376" s="9">
        <f t="shared" si="216"/>
        <v>109</v>
      </c>
      <c r="P3376">
        <f t="shared" si="217"/>
        <v>29.26</v>
      </c>
      <c r="Q3376" s="11" t="s">
        <v>8315</v>
      </c>
      <c r="R3376" t="s">
        <v>8316</v>
      </c>
      <c r="S3376" s="16">
        <f t="shared" si="218"/>
        <v>42492.717233796298</v>
      </c>
      <c r="T3376" s="16">
        <f t="shared" si="219"/>
        <v>42522.717233796298</v>
      </c>
    </row>
    <row r="3377" spans="1:20" ht="28" x14ac:dyDescent="0.3">
      <c r="A3377">
        <v>1290</v>
      </c>
      <c r="B3377" s="3" t="s">
        <v>1291</v>
      </c>
      <c r="C3377" s="3" t="s">
        <v>5400</v>
      </c>
      <c r="D3377" s="6">
        <v>3500</v>
      </c>
      <c r="E3377" s="8">
        <v>3800</v>
      </c>
      <c r="F3377" t="s">
        <v>8218</v>
      </c>
      <c r="G3377" t="s">
        <v>8223</v>
      </c>
      <c r="H3377" t="s">
        <v>8245</v>
      </c>
      <c r="I3377">
        <v>1429772340</v>
      </c>
      <c r="J3377">
        <v>1427121931</v>
      </c>
      <c r="K3377" t="b">
        <v>0</v>
      </c>
      <c r="L3377">
        <v>86</v>
      </c>
      <c r="M3377" t="b">
        <v>1</v>
      </c>
      <c r="N3377" t="s">
        <v>8269</v>
      </c>
      <c r="O3377" s="9">
        <f t="shared" si="216"/>
        <v>109</v>
      </c>
      <c r="P3377">
        <f t="shared" si="217"/>
        <v>44.19</v>
      </c>
      <c r="Q3377" s="11" t="s">
        <v>8315</v>
      </c>
      <c r="R3377" t="s">
        <v>8316</v>
      </c>
      <c r="S3377" s="16">
        <f t="shared" si="218"/>
        <v>42086.614942129629</v>
      </c>
      <c r="T3377" s="16">
        <f t="shared" si="219"/>
        <v>42117.290972222225</v>
      </c>
    </row>
    <row r="3378" spans="1:20" ht="42" x14ac:dyDescent="0.3">
      <c r="A3378">
        <v>3210</v>
      </c>
      <c r="B3378" s="3" t="s">
        <v>3210</v>
      </c>
      <c r="C3378" s="3" t="s">
        <v>7320</v>
      </c>
      <c r="D3378" s="6">
        <v>3000</v>
      </c>
      <c r="E3378" s="8">
        <v>3773</v>
      </c>
      <c r="F3378" t="s">
        <v>8218</v>
      </c>
      <c r="G3378" t="s">
        <v>8223</v>
      </c>
      <c r="H3378" t="s">
        <v>8245</v>
      </c>
      <c r="I3378">
        <v>1338523140</v>
      </c>
      <c r="J3378">
        <v>1334442519</v>
      </c>
      <c r="K3378" t="b">
        <v>1</v>
      </c>
      <c r="L3378">
        <v>60</v>
      </c>
      <c r="M3378" t="b">
        <v>1</v>
      </c>
      <c r="N3378" t="s">
        <v>8269</v>
      </c>
      <c r="O3378" s="9">
        <f t="shared" si="216"/>
        <v>126</v>
      </c>
      <c r="P3378">
        <f t="shared" si="217"/>
        <v>62.88</v>
      </c>
      <c r="Q3378" s="11" t="s">
        <v>8315</v>
      </c>
      <c r="R3378" t="s">
        <v>8316</v>
      </c>
      <c r="S3378" s="16">
        <f t="shared" si="218"/>
        <v>41013.936562499999</v>
      </c>
      <c r="T3378" s="16">
        <f t="shared" si="219"/>
        <v>41061.165972222225</v>
      </c>
    </row>
    <row r="3379" spans="1:20" ht="42" x14ac:dyDescent="0.3">
      <c r="A3379">
        <v>3694</v>
      </c>
      <c r="B3379" s="3" t="s">
        <v>3691</v>
      </c>
      <c r="C3379" s="3" t="s">
        <v>7804</v>
      </c>
      <c r="D3379" s="6">
        <v>3500</v>
      </c>
      <c r="E3379" s="8">
        <v>3760</v>
      </c>
      <c r="F3379" t="s">
        <v>8218</v>
      </c>
      <c r="G3379" t="s">
        <v>8223</v>
      </c>
      <c r="H3379" t="s">
        <v>8245</v>
      </c>
      <c r="I3379">
        <v>1465178400</v>
      </c>
      <c r="J3379">
        <v>1461985967</v>
      </c>
      <c r="K3379" t="b">
        <v>0</v>
      </c>
      <c r="L3379">
        <v>60</v>
      </c>
      <c r="M3379" t="b">
        <v>1</v>
      </c>
      <c r="N3379" t="s">
        <v>8269</v>
      </c>
      <c r="O3379" s="9">
        <f t="shared" si="216"/>
        <v>107</v>
      </c>
      <c r="P3379">
        <f t="shared" si="217"/>
        <v>62.67</v>
      </c>
      <c r="Q3379" s="11" t="s">
        <v>8315</v>
      </c>
      <c r="R3379" t="s">
        <v>8316</v>
      </c>
      <c r="S3379" s="16">
        <f t="shared" si="218"/>
        <v>42490.133877314816</v>
      </c>
      <c r="T3379" s="16">
        <f t="shared" si="219"/>
        <v>42527.083333333328</v>
      </c>
    </row>
    <row r="3380" spans="1:20" ht="42" x14ac:dyDescent="0.3">
      <c r="A3380">
        <v>3496</v>
      </c>
      <c r="B3380" s="3" t="s">
        <v>3495</v>
      </c>
      <c r="C3380" s="3" t="s">
        <v>7606</v>
      </c>
      <c r="D3380" s="6">
        <v>3000</v>
      </c>
      <c r="E3380" s="8">
        <v>3732</v>
      </c>
      <c r="F3380" t="s">
        <v>8218</v>
      </c>
      <c r="G3380" t="s">
        <v>8223</v>
      </c>
      <c r="H3380" t="s">
        <v>8245</v>
      </c>
      <c r="I3380">
        <v>1473625166</v>
      </c>
      <c r="J3380">
        <v>1470169166</v>
      </c>
      <c r="K3380" t="b">
        <v>0</v>
      </c>
      <c r="L3380">
        <v>78</v>
      </c>
      <c r="M3380" t="b">
        <v>1</v>
      </c>
      <c r="N3380" t="s">
        <v>8269</v>
      </c>
      <c r="O3380" s="9">
        <f t="shared" si="216"/>
        <v>124</v>
      </c>
      <c r="P3380">
        <f t="shared" si="217"/>
        <v>47.85</v>
      </c>
      <c r="Q3380" s="11" t="s">
        <v>8315</v>
      </c>
      <c r="R3380" t="s">
        <v>8316</v>
      </c>
      <c r="S3380" s="16">
        <f t="shared" si="218"/>
        <v>42584.846828703703</v>
      </c>
      <c r="T3380" s="16">
        <f t="shared" si="219"/>
        <v>42624.846828703703</v>
      </c>
    </row>
    <row r="3381" spans="1:20" ht="42" x14ac:dyDescent="0.3">
      <c r="A3381">
        <v>3938</v>
      </c>
      <c r="B3381" s="3" t="s">
        <v>3935</v>
      </c>
      <c r="C3381" s="3" t="s">
        <v>8046</v>
      </c>
      <c r="D3381" s="6">
        <v>3255</v>
      </c>
      <c r="E3381" s="8">
        <v>397</v>
      </c>
      <c r="F3381" t="s">
        <v>8220</v>
      </c>
      <c r="G3381" t="s">
        <v>8223</v>
      </c>
      <c r="H3381" t="s">
        <v>8245</v>
      </c>
      <c r="I3381">
        <v>1435441454</v>
      </c>
      <c r="J3381">
        <v>1432763054</v>
      </c>
      <c r="K3381" t="b">
        <v>0</v>
      </c>
      <c r="L3381">
        <v>5</v>
      </c>
      <c r="M3381" t="b">
        <v>0</v>
      </c>
      <c r="N3381" t="s">
        <v>8269</v>
      </c>
      <c r="O3381" s="9">
        <f t="shared" si="216"/>
        <v>12</v>
      </c>
      <c r="P3381">
        <f t="shared" si="217"/>
        <v>79.400000000000006</v>
      </c>
      <c r="Q3381" s="11" t="s">
        <v>8315</v>
      </c>
      <c r="R3381" t="s">
        <v>8316</v>
      </c>
      <c r="S3381" s="16">
        <f t="shared" si="218"/>
        <v>42151.905717592599</v>
      </c>
      <c r="T3381" s="16">
        <f t="shared" si="219"/>
        <v>42182.905717592599</v>
      </c>
    </row>
    <row r="3382" spans="1:20" ht="42" x14ac:dyDescent="0.3">
      <c r="A3382">
        <v>3374</v>
      </c>
      <c r="B3382" s="3" t="s">
        <v>3373</v>
      </c>
      <c r="C3382" s="3" t="s">
        <v>7484</v>
      </c>
      <c r="D3382" s="6">
        <v>3500</v>
      </c>
      <c r="E3382" s="8">
        <v>3730</v>
      </c>
      <c r="F3382" t="s">
        <v>8218</v>
      </c>
      <c r="G3382" t="s">
        <v>8228</v>
      </c>
      <c r="H3382" t="s">
        <v>8250</v>
      </c>
      <c r="I3382">
        <v>1446053616</v>
      </c>
      <c r="J3382">
        <v>1443461616</v>
      </c>
      <c r="K3382" t="b">
        <v>0</v>
      </c>
      <c r="L3382">
        <v>52</v>
      </c>
      <c r="M3382" t="b">
        <v>1</v>
      </c>
      <c r="N3382" t="s">
        <v>8269</v>
      </c>
      <c r="O3382" s="9">
        <f t="shared" si="216"/>
        <v>107</v>
      </c>
      <c r="P3382">
        <f t="shared" si="217"/>
        <v>71.73</v>
      </c>
      <c r="Q3382" s="11" t="s">
        <v>8315</v>
      </c>
      <c r="R3382" t="s">
        <v>8316</v>
      </c>
      <c r="S3382" s="16">
        <f t="shared" si="218"/>
        <v>42275.731666666667</v>
      </c>
      <c r="T3382" s="16">
        <f t="shared" si="219"/>
        <v>42305.731666666667</v>
      </c>
    </row>
    <row r="3383" spans="1:20" ht="28" x14ac:dyDescent="0.3">
      <c r="A3383">
        <v>2968</v>
      </c>
      <c r="B3383" s="3" t="s">
        <v>2968</v>
      </c>
      <c r="C3383" s="3" t="s">
        <v>7078</v>
      </c>
      <c r="D3383" s="6">
        <v>3500</v>
      </c>
      <c r="E3383" s="8">
        <v>3710</v>
      </c>
      <c r="F3383" t="s">
        <v>8218</v>
      </c>
      <c r="G3383" t="s">
        <v>8223</v>
      </c>
      <c r="H3383" t="s">
        <v>8245</v>
      </c>
      <c r="I3383">
        <v>1471406340</v>
      </c>
      <c r="J3383">
        <v>1470227660</v>
      </c>
      <c r="K3383" t="b">
        <v>0</v>
      </c>
      <c r="L3383">
        <v>47</v>
      </c>
      <c r="M3383" t="b">
        <v>1</v>
      </c>
      <c r="N3383" t="s">
        <v>8269</v>
      </c>
      <c r="O3383" s="9">
        <f t="shared" si="216"/>
        <v>106</v>
      </c>
      <c r="P3383">
        <f t="shared" si="217"/>
        <v>78.94</v>
      </c>
      <c r="Q3383" s="11" t="s">
        <v>8315</v>
      </c>
      <c r="R3383" t="s">
        <v>8316</v>
      </c>
      <c r="S3383" s="16">
        <f t="shared" si="218"/>
        <v>42585.523842592593</v>
      </c>
      <c r="T3383" s="16">
        <f t="shared" si="219"/>
        <v>42599.165972222225</v>
      </c>
    </row>
    <row r="3384" spans="1:20" ht="42" x14ac:dyDescent="0.3">
      <c r="A3384">
        <v>530</v>
      </c>
      <c r="B3384" s="3" t="s">
        <v>531</v>
      </c>
      <c r="C3384" s="3" t="s">
        <v>4640</v>
      </c>
      <c r="D3384" s="6">
        <v>3405</v>
      </c>
      <c r="E3384" s="8">
        <v>3670</v>
      </c>
      <c r="F3384" t="s">
        <v>8218</v>
      </c>
      <c r="G3384" t="s">
        <v>8223</v>
      </c>
      <c r="H3384" t="s">
        <v>8245</v>
      </c>
      <c r="I3384">
        <v>1435111200</v>
      </c>
      <c r="J3384">
        <v>1433254268</v>
      </c>
      <c r="K3384" t="b">
        <v>0</v>
      </c>
      <c r="L3384">
        <v>29</v>
      </c>
      <c r="M3384" t="b">
        <v>1</v>
      </c>
      <c r="N3384" t="s">
        <v>8269</v>
      </c>
      <c r="O3384" s="9">
        <f t="shared" si="216"/>
        <v>108</v>
      </c>
      <c r="P3384">
        <f t="shared" si="217"/>
        <v>126.55</v>
      </c>
      <c r="Q3384" s="11" t="s">
        <v>8315</v>
      </c>
      <c r="R3384" t="s">
        <v>8316</v>
      </c>
      <c r="S3384" s="16">
        <f t="shared" si="218"/>
        <v>42157.591064814813</v>
      </c>
      <c r="T3384" s="16">
        <f t="shared" si="219"/>
        <v>42179.083333333328</v>
      </c>
    </row>
    <row r="3385" spans="1:20" ht="42" x14ac:dyDescent="0.3">
      <c r="A3385">
        <v>3333</v>
      </c>
      <c r="B3385" s="3" t="s">
        <v>3333</v>
      </c>
      <c r="C3385" s="3" t="s">
        <v>7443</v>
      </c>
      <c r="D3385" s="6">
        <v>3500</v>
      </c>
      <c r="E3385" s="8">
        <v>3660</v>
      </c>
      <c r="F3385" t="s">
        <v>8218</v>
      </c>
      <c r="G3385" t="s">
        <v>8223</v>
      </c>
      <c r="H3385" t="s">
        <v>8245</v>
      </c>
      <c r="I3385">
        <v>1434384880</v>
      </c>
      <c r="J3385">
        <v>1432484080</v>
      </c>
      <c r="K3385" t="b">
        <v>0</v>
      </c>
      <c r="L3385">
        <v>111</v>
      </c>
      <c r="M3385" t="b">
        <v>1</v>
      </c>
      <c r="N3385" t="s">
        <v>8269</v>
      </c>
      <c r="O3385" s="9">
        <f t="shared" si="216"/>
        <v>105</v>
      </c>
      <c r="P3385">
        <f t="shared" si="217"/>
        <v>32.97</v>
      </c>
      <c r="Q3385" s="11" t="s">
        <v>8315</v>
      </c>
      <c r="R3385" t="s">
        <v>8316</v>
      </c>
      <c r="S3385" s="16">
        <f t="shared" si="218"/>
        <v>42148.676851851851</v>
      </c>
      <c r="T3385" s="16">
        <f t="shared" si="219"/>
        <v>42170.676851851851</v>
      </c>
    </row>
    <row r="3386" spans="1:20" ht="42" x14ac:dyDescent="0.3">
      <c r="A3386">
        <v>3821</v>
      </c>
      <c r="B3386" s="3" t="s">
        <v>3818</v>
      </c>
      <c r="C3386" s="3" t="s">
        <v>7930</v>
      </c>
      <c r="D3386" s="6">
        <v>3500</v>
      </c>
      <c r="E3386" s="8">
        <v>3659</v>
      </c>
      <c r="F3386" t="s">
        <v>8218</v>
      </c>
      <c r="G3386" t="s">
        <v>8223</v>
      </c>
      <c r="H3386" t="s">
        <v>8245</v>
      </c>
      <c r="I3386">
        <v>1451881207</v>
      </c>
      <c r="J3386">
        <v>1449116407</v>
      </c>
      <c r="K3386" t="b">
        <v>0</v>
      </c>
      <c r="L3386">
        <v>46</v>
      </c>
      <c r="M3386" t="b">
        <v>1</v>
      </c>
      <c r="N3386" t="s">
        <v>8269</v>
      </c>
      <c r="O3386" s="9">
        <f t="shared" si="216"/>
        <v>105</v>
      </c>
      <c r="P3386">
        <f t="shared" si="217"/>
        <v>79.540000000000006</v>
      </c>
      <c r="Q3386" s="11" t="s">
        <v>8315</v>
      </c>
      <c r="R3386" t="s">
        <v>8316</v>
      </c>
      <c r="S3386" s="16">
        <f t="shared" si="218"/>
        <v>42341.180636574078</v>
      </c>
      <c r="T3386" s="16">
        <f t="shared" si="219"/>
        <v>42373.180636574078</v>
      </c>
    </row>
    <row r="3387" spans="1:20" ht="42" x14ac:dyDescent="0.3">
      <c r="A3387">
        <v>3350</v>
      </c>
      <c r="B3387" s="3" t="s">
        <v>3349</v>
      </c>
      <c r="C3387" s="3" t="s">
        <v>7460</v>
      </c>
      <c r="D3387" s="6">
        <v>3500</v>
      </c>
      <c r="E3387" s="8">
        <v>3655</v>
      </c>
      <c r="F3387" t="s">
        <v>8218</v>
      </c>
      <c r="G3387" t="s">
        <v>8242</v>
      </c>
      <c r="H3387" t="s">
        <v>8248</v>
      </c>
      <c r="I3387">
        <v>1448838000</v>
      </c>
      <c r="J3387">
        <v>1445791811</v>
      </c>
      <c r="K3387" t="b">
        <v>0</v>
      </c>
      <c r="L3387">
        <v>51</v>
      </c>
      <c r="M3387" t="b">
        <v>1</v>
      </c>
      <c r="N3387" t="s">
        <v>8269</v>
      </c>
      <c r="O3387" s="9">
        <f t="shared" si="216"/>
        <v>104</v>
      </c>
      <c r="P3387">
        <f t="shared" si="217"/>
        <v>71.67</v>
      </c>
      <c r="Q3387" s="11" t="s">
        <v>8315</v>
      </c>
      <c r="R3387" t="s">
        <v>8316</v>
      </c>
      <c r="S3387" s="16">
        <f t="shared" si="218"/>
        <v>42302.701516203699</v>
      </c>
      <c r="T3387" s="16">
        <f t="shared" si="219"/>
        <v>42337.958333333328</v>
      </c>
    </row>
    <row r="3388" spans="1:20" ht="42" x14ac:dyDescent="0.3">
      <c r="A3388">
        <v>3488</v>
      </c>
      <c r="B3388" s="3" t="s">
        <v>3487</v>
      </c>
      <c r="C3388" s="3" t="s">
        <v>7598</v>
      </c>
      <c r="D3388" s="6">
        <v>3000</v>
      </c>
      <c r="E3388" s="8">
        <v>3636</v>
      </c>
      <c r="F3388" t="s">
        <v>8218</v>
      </c>
      <c r="G3388" t="s">
        <v>8223</v>
      </c>
      <c r="H3388" t="s">
        <v>8245</v>
      </c>
      <c r="I3388">
        <v>1429286400</v>
      </c>
      <c r="J3388">
        <v>1427221560</v>
      </c>
      <c r="K3388" t="b">
        <v>0</v>
      </c>
      <c r="L3388">
        <v>29</v>
      </c>
      <c r="M3388" t="b">
        <v>1</v>
      </c>
      <c r="N3388" t="s">
        <v>8269</v>
      </c>
      <c r="O3388" s="9">
        <f t="shared" si="216"/>
        <v>121</v>
      </c>
      <c r="P3388">
        <f t="shared" si="217"/>
        <v>125.38</v>
      </c>
      <c r="Q3388" s="11" t="s">
        <v>8315</v>
      </c>
      <c r="R3388" t="s">
        <v>8316</v>
      </c>
      <c r="S3388" s="16">
        <f t="shared" si="218"/>
        <v>42087.768055555556</v>
      </c>
      <c r="T3388" s="16">
        <f t="shared" si="219"/>
        <v>42111.666666666672</v>
      </c>
    </row>
    <row r="3389" spans="1:20" ht="42" x14ac:dyDescent="0.3">
      <c r="A3389">
        <v>3715</v>
      </c>
      <c r="B3389" s="3" t="s">
        <v>3712</v>
      </c>
      <c r="C3389" s="3" t="s">
        <v>7825</v>
      </c>
      <c r="D3389" s="6">
        <v>3500</v>
      </c>
      <c r="E3389" s="8">
        <v>3590</v>
      </c>
      <c r="F3389" t="s">
        <v>8218</v>
      </c>
      <c r="G3389" t="s">
        <v>8224</v>
      </c>
      <c r="H3389" t="s">
        <v>8246</v>
      </c>
      <c r="I3389">
        <v>1427806320</v>
      </c>
      <c r="J3389">
        <v>1422834819</v>
      </c>
      <c r="K3389" t="b">
        <v>0</v>
      </c>
      <c r="L3389">
        <v>27</v>
      </c>
      <c r="M3389" t="b">
        <v>1</v>
      </c>
      <c r="N3389" t="s">
        <v>8269</v>
      </c>
      <c r="O3389" s="9">
        <f t="shared" si="216"/>
        <v>103</v>
      </c>
      <c r="P3389">
        <f t="shared" si="217"/>
        <v>132.96</v>
      </c>
      <c r="Q3389" s="11" t="s">
        <v>8315</v>
      </c>
      <c r="R3389" t="s">
        <v>8316</v>
      </c>
      <c r="S3389" s="16">
        <f t="shared" si="218"/>
        <v>42036.995590277773</v>
      </c>
      <c r="T3389" s="16">
        <f t="shared" si="219"/>
        <v>42094.536111111112</v>
      </c>
    </row>
    <row r="3390" spans="1:20" ht="42" x14ac:dyDescent="0.3">
      <c r="A3390">
        <v>2813</v>
      </c>
      <c r="B3390" s="3" t="s">
        <v>2813</v>
      </c>
      <c r="C3390" s="3" t="s">
        <v>6923</v>
      </c>
      <c r="D3390" s="6">
        <v>2800</v>
      </c>
      <c r="E3390" s="8">
        <v>3572.12</v>
      </c>
      <c r="F3390" t="s">
        <v>8218</v>
      </c>
      <c r="G3390" t="s">
        <v>8223</v>
      </c>
      <c r="H3390" t="s">
        <v>8245</v>
      </c>
      <c r="I3390">
        <v>1481737761</v>
      </c>
      <c r="J3390">
        <v>1479577761</v>
      </c>
      <c r="K3390" t="b">
        <v>0</v>
      </c>
      <c r="L3390">
        <v>96</v>
      </c>
      <c r="M3390" t="b">
        <v>1</v>
      </c>
      <c r="N3390" t="s">
        <v>8269</v>
      </c>
      <c r="O3390" s="9">
        <f t="shared" si="216"/>
        <v>128</v>
      </c>
      <c r="P3390">
        <f t="shared" si="217"/>
        <v>37.21</v>
      </c>
      <c r="Q3390" s="11" t="s">
        <v>8315</v>
      </c>
      <c r="R3390" t="s">
        <v>8316</v>
      </c>
      <c r="S3390" s="16">
        <f t="shared" si="218"/>
        <v>42693.742604166662</v>
      </c>
      <c r="T3390" s="16">
        <f t="shared" si="219"/>
        <v>42718.742604166662</v>
      </c>
    </row>
    <row r="3391" spans="1:20" ht="42" x14ac:dyDescent="0.3">
      <c r="A3391">
        <v>3689</v>
      </c>
      <c r="B3391" s="3" t="s">
        <v>3686</v>
      </c>
      <c r="C3391" s="3" t="s">
        <v>7799</v>
      </c>
      <c r="D3391" s="6">
        <v>3000</v>
      </c>
      <c r="E3391" s="8">
        <v>3550</v>
      </c>
      <c r="F3391" t="s">
        <v>8218</v>
      </c>
      <c r="G3391" t="s">
        <v>8223</v>
      </c>
      <c r="H3391" t="s">
        <v>8245</v>
      </c>
      <c r="I3391">
        <v>1434925500</v>
      </c>
      <c r="J3391">
        <v>1432410639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16"/>
        <v>118</v>
      </c>
      <c r="P3391">
        <f t="shared" si="217"/>
        <v>57.26</v>
      </c>
      <c r="Q3391" s="11" t="s">
        <v>8315</v>
      </c>
      <c r="R3391" t="s">
        <v>8316</v>
      </c>
      <c r="S3391" s="16">
        <f t="shared" si="218"/>
        <v>42147.826840277776</v>
      </c>
      <c r="T3391" s="16">
        <f t="shared" si="219"/>
        <v>42176.934027777781</v>
      </c>
    </row>
    <row r="3392" spans="1:20" ht="56" x14ac:dyDescent="0.3">
      <c r="A3392">
        <v>3150</v>
      </c>
      <c r="B3392" s="3" t="s">
        <v>3150</v>
      </c>
      <c r="C3392" s="3" t="s">
        <v>7260</v>
      </c>
      <c r="D3392" s="6">
        <v>3500</v>
      </c>
      <c r="E3392" s="8">
        <v>3535</v>
      </c>
      <c r="F3392" t="s">
        <v>8218</v>
      </c>
      <c r="G3392" t="s">
        <v>8223</v>
      </c>
      <c r="H3392" t="s">
        <v>8245</v>
      </c>
      <c r="I3392">
        <v>1295928000</v>
      </c>
      <c r="J3392">
        <v>1288160403</v>
      </c>
      <c r="K3392" t="b">
        <v>1</v>
      </c>
      <c r="L3392">
        <v>104</v>
      </c>
      <c r="M3392" t="b">
        <v>1</v>
      </c>
      <c r="N3392" t="s">
        <v>8269</v>
      </c>
      <c r="O3392" s="9">
        <f t="shared" si="216"/>
        <v>101</v>
      </c>
      <c r="P3392">
        <f t="shared" si="217"/>
        <v>33.99</v>
      </c>
      <c r="Q3392" s="11" t="s">
        <v>8315</v>
      </c>
      <c r="R3392" t="s">
        <v>8316</v>
      </c>
      <c r="S3392" s="16">
        <f t="shared" si="218"/>
        <v>40478.263923611114</v>
      </c>
      <c r="T3392" s="16">
        <f t="shared" si="219"/>
        <v>40568.166666666664</v>
      </c>
    </row>
    <row r="3393" spans="1:20" ht="42" x14ac:dyDescent="0.3">
      <c r="A3393">
        <v>3671</v>
      </c>
      <c r="B3393" s="3" t="s">
        <v>3668</v>
      </c>
      <c r="C3393" s="3" t="s">
        <v>7781</v>
      </c>
      <c r="D3393" s="6">
        <v>3500</v>
      </c>
      <c r="E3393" s="8">
        <v>3530</v>
      </c>
      <c r="F3393" t="s">
        <v>8218</v>
      </c>
      <c r="G3393" t="s">
        <v>8223</v>
      </c>
      <c r="H3393" t="s">
        <v>8245</v>
      </c>
      <c r="I3393">
        <v>1405915140</v>
      </c>
      <c r="J3393">
        <v>1404140667</v>
      </c>
      <c r="K3393" t="b">
        <v>0</v>
      </c>
      <c r="L3393">
        <v>40</v>
      </c>
      <c r="M3393" t="b">
        <v>1</v>
      </c>
      <c r="N3393" t="s">
        <v>8269</v>
      </c>
      <c r="O3393" s="9">
        <f t="shared" si="216"/>
        <v>101</v>
      </c>
      <c r="P3393">
        <f t="shared" si="217"/>
        <v>88.25</v>
      </c>
      <c r="Q3393" s="11" t="s">
        <v>8315</v>
      </c>
      <c r="R3393" t="s">
        <v>8316</v>
      </c>
      <c r="S3393" s="16">
        <f t="shared" si="218"/>
        <v>41820.62809027778</v>
      </c>
      <c r="T3393" s="16">
        <f t="shared" si="219"/>
        <v>41841.165972222225</v>
      </c>
    </row>
    <row r="3394" spans="1:20" ht="42" x14ac:dyDescent="0.3">
      <c r="A3394">
        <v>3382</v>
      </c>
      <c r="B3394" s="3" t="s">
        <v>3381</v>
      </c>
      <c r="C3394" s="3" t="s">
        <v>7492</v>
      </c>
      <c r="D3394" s="6">
        <v>3500</v>
      </c>
      <c r="E3394" s="8">
        <v>3526</v>
      </c>
      <c r="F3394" t="s">
        <v>8218</v>
      </c>
      <c r="G3394" t="s">
        <v>8224</v>
      </c>
      <c r="H3394" t="s">
        <v>8246</v>
      </c>
      <c r="I3394">
        <v>1470092340</v>
      </c>
      <c r="J3394">
        <v>1467973256</v>
      </c>
      <c r="K3394" t="b">
        <v>0</v>
      </c>
      <c r="L3394">
        <v>46</v>
      </c>
      <c r="M3394" t="b">
        <v>1</v>
      </c>
      <c r="N3394" t="s">
        <v>8269</v>
      </c>
      <c r="O3394" s="9">
        <f t="shared" si="216"/>
        <v>101</v>
      </c>
      <c r="P3394">
        <f t="shared" si="217"/>
        <v>76.650000000000006</v>
      </c>
      <c r="Q3394" s="11" t="s">
        <v>8315</v>
      </c>
      <c r="R3394" t="s">
        <v>8316</v>
      </c>
      <c r="S3394" s="16">
        <f t="shared" si="218"/>
        <v>42559.431203703702</v>
      </c>
      <c r="T3394" s="16">
        <f t="shared" si="219"/>
        <v>42583.957638888889</v>
      </c>
    </row>
    <row r="3395" spans="1:20" ht="42" x14ac:dyDescent="0.3">
      <c r="A3395">
        <v>3151</v>
      </c>
      <c r="B3395" s="3" t="s">
        <v>3151</v>
      </c>
      <c r="C3395" s="3" t="s">
        <v>7261</v>
      </c>
      <c r="D3395" s="6">
        <v>3500</v>
      </c>
      <c r="E3395" s="8">
        <v>3514</v>
      </c>
      <c r="F3395" t="s">
        <v>8218</v>
      </c>
      <c r="G3395" t="s">
        <v>8223</v>
      </c>
      <c r="H3395" t="s">
        <v>8245</v>
      </c>
      <c r="I3395">
        <v>1410379774</v>
      </c>
      <c r="J3395">
        <v>1407787774</v>
      </c>
      <c r="K3395" t="b">
        <v>1</v>
      </c>
      <c r="L3395">
        <v>34</v>
      </c>
      <c r="M3395" t="b">
        <v>1</v>
      </c>
      <c r="N3395" t="s">
        <v>8269</v>
      </c>
      <c r="O3395" s="9">
        <f t="shared" si="216"/>
        <v>100</v>
      </c>
      <c r="P3395">
        <f t="shared" si="217"/>
        <v>103.35</v>
      </c>
      <c r="Q3395" s="11" t="s">
        <v>8315</v>
      </c>
      <c r="R3395" t="s">
        <v>8316</v>
      </c>
      <c r="S3395" s="16">
        <f t="shared" si="218"/>
        <v>41862.83997685185</v>
      </c>
      <c r="T3395" s="16">
        <f t="shared" si="219"/>
        <v>41892.83997685185</v>
      </c>
    </row>
    <row r="3396" spans="1:20" ht="42" x14ac:dyDescent="0.3">
      <c r="A3396">
        <v>3387</v>
      </c>
      <c r="B3396" s="3" t="s">
        <v>3386</v>
      </c>
      <c r="C3396" s="3" t="s">
        <v>7497</v>
      </c>
      <c r="D3396" s="6">
        <v>3000</v>
      </c>
      <c r="E3396" s="8">
        <v>3506</v>
      </c>
      <c r="F3396" t="s">
        <v>8218</v>
      </c>
      <c r="G3396" t="s">
        <v>8223</v>
      </c>
      <c r="H3396" t="s">
        <v>8245</v>
      </c>
      <c r="I3396">
        <v>1418581088</v>
      </c>
      <c r="J3396">
        <v>1415125088</v>
      </c>
      <c r="K3396" t="b">
        <v>0</v>
      </c>
      <c r="L3396">
        <v>35</v>
      </c>
      <c r="M3396" t="b">
        <v>1</v>
      </c>
      <c r="N3396" t="s">
        <v>8269</v>
      </c>
      <c r="O3396" s="9">
        <f t="shared" si="216"/>
        <v>117</v>
      </c>
      <c r="P3396">
        <f t="shared" si="217"/>
        <v>100.17</v>
      </c>
      <c r="Q3396" s="11" t="s">
        <v>8315</v>
      </c>
      <c r="R3396" t="s">
        <v>8316</v>
      </c>
      <c r="S3396" s="16">
        <f t="shared" si="218"/>
        <v>41947.762592592589</v>
      </c>
      <c r="T3396" s="16">
        <f t="shared" si="219"/>
        <v>41987.762592592597</v>
      </c>
    </row>
    <row r="3397" spans="1:20" ht="42" x14ac:dyDescent="0.3">
      <c r="A3397">
        <v>2856</v>
      </c>
      <c r="B3397" s="3" t="s">
        <v>2856</v>
      </c>
      <c r="C3397" s="3" t="s">
        <v>6966</v>
      </c>
      <c r="D3397" s="6">
        <v>3000</v>
      </c>
      <c r="E3397" s="8">
        <v>146</v>
      </c>
      <c r="F3397" t="s">
        <v>8220</v>
      </c>
      <c r="G3397" t="s">
        <v>8223</v>
      </c>
      <c r="H3397" t="s">
        <v>8245</v>
      </c>
      <c r="I3397">
        <v>1439069640</v>
      </c>
      <c r="J3397">
        <v>1433897647</v>
      </c>
      <c r="K3397" t="b">
        <v>0</v>
      </c>
      <c r="L3397">
        <v>6</v>
      </c>
      <c r="M3397" t="b">
        <v>0</v>
      </c>
      <c r="N3397" t="s">
        <v>8269</v>
      </c>
      <c r="O3397" s="9">
        <f t="shared" si="216"/>
        <v>5</v>
      </c>
      <c r="P3397">
        <f t="shared" si="217"/>
        <v>24.33</v>
      </c>
      <c r="Q3397" s="11" t="s">
        <v>8315</v>
      </c>
      <c r="R3397" t="s">
        <v>8316</v>
      </c>
      <c r="S3397" s="16">
        <f t="shared" si="218"/>
        <v>42165.037581018521</v>
      </c>
      <c r="T3397" s="16">
        <f t="shared" si="219"/>
        <v>42224.898611111115</v>
      </c>
    </row>
    <row r="3398" spans="1:20" ht="28" x14ac:dyDescent="0.3">
      <c r="A3398">
        <v>2872</v>
      </c>
      <c r="B3398" s="3" t="s">
        <v>2872</v>
      </c>
      <c r="C3398" s="3" t="s">
        <v>6982</v>
      </c>
      <c r="D3398" s="6">
        <v>3000</v>
      </c>
      <c r="E3398" s="8">
        <v>0</v>
      </c>
      <c r="F3398" t="s">
        <v>8220</v>
      </c>
      <c r="G3398" t="s">
        <v>8223</v>
      </c>
      <c r="H3398" t="s">
        <v>8245</v>
      </c>
      <c r="I3398">
        <v>1434768438</v>
      </c>
      <c r="J3398">
        <v>1429584438</v>
      </c>
      <c r="K3398" t="b">
        <v>0</v>
      </c>
      <c r="L3398">
        <v>0</v>
      </c>
      <c r="M3398" t="b">
        <v>0</v>
      </c>
      <c r="N3398" t="s">
        <v>8269</v>
      </c>
      <c r="O3398" s="9">
        <f t="shared" si="216"/>
        <v>0</v>
      </c>
      <c r="P3398">
        <f t="shared" si="217"/>
        <v>0</v>
      </c>
      <c r="Q3398" s="11" t="s">
        <v>8315</v>
      </c>
      <c r="R3398" t="s">
        <v>8316</v>
      </c>
      <c r="S3398" s="16">
        <f t="shared" si="218"/>
        <v>42115.11618055556</v>
      </c>
      <c r="T3398" s="16">
        <f t="shared" si="219"/>
        <v>42175.11618055556</v>
      </c>
    </row>
    <row r="3399" spans="1:20" ht="42" x14ac:dyDescent="0.3">
      <c r="A3399">
        <v>2878</v>
      </c>
      <c r="B3399" s="3" t="s">
        <v>2878</v>
      </c>
      <c r="C3399" s="3" t="s">
        <v>6988</v>
      </c>
      <c r="D3399" s="6">
        <v>3000</v>
      </c>
      <c r="E3399" s="8">
        <v>63</v>
      </c>
      <c r="F3399" t="s">
        <v>8220</v>
      </c>
      <c r="G3399" t="s">
        <v>8224</v>
      </c>
      <c r="H3399" t="s">
        <v>8246</v>
      </c>
      <c r="I3399">
        <v>1435934795</v>
      </c>
      <c r="J3399">
        <v>1430750795</v>
      </c>
      <c r="K3399" t="b">
        <v>0</v>
      </c>
      <c r="L3399">
        <v>4</v>
      </c>
      <c r="M3399" t="b">
        <v>0</v>
      </c>
      <c r="N3399" t="s">
        <v>8269</v>
      </c>
      <c r="O3399" s="9">
        <f t="shared" si="216"/>
        <v>2</v>
      </c>
      <c r="P3399">
        <f t="shared" si="217"/>
        <v>15.75</v>
      </c>
      <c r="Q3399" s="11" t="s">
        <v>8315</v>
      </c>
      <c r="R3399" t="s">
        <v>8316</v>
      </c>
      <c r="S3399" s="16">
        <f t="shared" si="218"/>
        <v>42128.615682870368</v>
      </c>
      <c r="T3399" s="16">
        <f t="shared" si="219"/>
        <v>42188.615682870368</v>
      </c>
    </row>
    <row r="3400" spans="1:20" ht="42" x14ac:dyDescent="0.3">
      <c r="A3400">
        <v>2887</v>
      </c>
      <c r="B3400" s="3" t="s">
        <v>2887</v>
      </c>
      <c r="C3400" s="3" t="s">
        <v>6997</v>
      </c>
      <c r="D3400" s="6">
        <v>3000</v>
      </c>
      <c r="E3400" s="8">
        <v>5</v>
      </c>
      <c r="F3400" t="s">
        <v>8220</v>
      </c>
      <c r="G3400" t="s">
        <v>8223</v>
      </c>
      <c r="H3400" t="s">
        <v>8245</v>
      </c>
      <c r="I3400">
        <v>1420971324</v>
      </c>
      <c r="J3400">
        <v>1418379324</v>
      </c>
      <c r="K3400" t="b">
        <v>0</v>
      </c>
      <c r="L3400">
        <v>1</v>
      </c>
      <c r="M3400" t="b">
        <v>0</v>
      </c>
      <c r="N3400" t="s">
        <v>8269</v>
      </c>
      <c r="O3400" s="9">
        <f t="shared" si="216"/>
        <v>0</v>
      </c>
      <c r="P3400">
        <f t="shared" si="217"/>
        <v>5</v>
      </c>
      <c r="Q3400" s="11" t="s">
        <v>8315</v>
      </c>
      <c r="R3400" t="s">
        <v>8316</v>
      </c>
      <c r="S3400" s="16">
        <f t="shared" si="218"/>
        <v>41985.427361111113</v>
      </c>
      <c r="T3400" s="16">
        <f t="shared" si="219"/>
        <v>42015.427361111113</v>
      </c>
    </row>
    <row r="3401" spans="1:20" ht="42" x14ac:dyDescent="0.3">
      <c r="A3401">
        <v>2889</v>
      </c>
      <c r="B3401" s="3" t="s">
        <v>2889</v>
      </c>
      <c r="C3401" s="3" t="s">
        <v>6999</v>
      </c>
      <c r="D3401" s="6">
        <v>3000</v>
      </c>
      <c r="E3401" s="8">
        <v>1142</v>
      </c>
      <c r="F3401" t="s">
        <v>8220</v>
      </c>
      <c r="G3401" t="s">
        <v>8223</v>
      </c>
      <c r="H3401" t="s">
        <v>8245</v>
      </c>
      <c r="I3401">
        <v>1409344985</v>
      </c>
      <c r="J3401">
        <v>1406752985</v>
      </c>
      <c r="K3401" t="b">
        <v>0</v>
      </c>
      <c r="L3401">
        <v>14</v>
      </c>
      <c r="M3401" t="b">
        <v>0</v>
      </c>
      <c r="N3401" t="s">
        <v>8269</v>
      </c>
      <c r="O3401" s="9">
        <f t="shared" si="216"/>
        <v>38</v>
      </c>
      <c r="P3401">
        <f t="shared" si="217"/>
        <v>81.569999999999993</v>
      </c>
      <c r="Q3401" s="11" t="s">
        <v>8315</v>
      </c>
      <c r="R3401" t="s">
        <v>8316</v>
      </c>
      <c r="S3401" s="16">
        <f t="shared" si="218"/>
        <v>41850.863252314812</v>
      </c>
      <c r="T3401" s="16">
        <f t="shared" si="219"/>
        <v>41880.863252314812</v>
      </c>
    </row>
    <row r="3402" spans="1:20" ht="42" x14ac:dyDescent="0.3">
      <c r="A3402">
        <v>2896</v>
      </c>
      <c r="B3402" s="3" t="s">
        <v>2896</v>
      </c>
      <c r="C3402" s="3" t="s">
        <v>7006</v>
      </c>
      <c r="D3402" s="6">
        <v>3000</v>
      </c>
      <c r="E3402" s="8">
        <v>625</v>
      </c>
      <c r="F3402" t="s">
        <v>8220</v>
      </c>
      <c r="G3402" t="s">
        <v>8223</v>
      </c>
      <c r="H3402" t="s">
        <v>8245</v>
      </c>
      <c r="I3402">
        <v>1481522400</v>
      </c>
      <c r="J3402">
        <v>1480283321</v>
      </c>
      <c r="K3402" t="b">
        <v>0</v>
      </c>
      <c r="L3402">
        <v>12</v>
      </c>
      <c r="M3402" t="b">
        <v>0</v>
      </c>
      <c r="N3402" t="s">
        <v>8269</v>
      </c>
      <c r="O3402" s="9">
        <f t="shared" si="216"/>
        <v>21</v>
      </c>
      <c r="P3402">
        <f t="shared" si="217"/>
        <v>52.08</v>
      </c>
      <c r="Q3402" s="11" t="s">
        <v>8315</v>
      </c>
      <c r="R3402" t="s">
        <v>8316</v>
      </c>
      <c r="S3402" s="16">
        <f t="shared" si="218"/>
        <v>42701.908807870372</v>
      </c>
      <c r="T3402" s="16">
        <f t="shared" si="219"/>
        <v>42716.25</v>
      </c>
    </row>
    <row r="3403" spans="1:20" ht="42" x14ac:dyDescent="0.3">
      <c r="A3403">
        <v>3299</v>
      </c>
      <c r="B3403" s="3" t="s">
        <v>3299</v>
      </c>
      <c r="C3403" s="3" t="s">
        <v>7409</v>
      </c>
      <c r="D3403" s="6">
        <v>3000</v>
      </c>
      <c r="E3403" s="8">
        <v>3486</v>
      </c>
      <c r="F3403" t="s">
        <v>8218</v>
      </c>
      <c r="G3403" t="s">
        <v>8223</v>
      </c>
      <c r="H3403" t="s">
        <v>8245</v>
      </c>
      <c r="I3403">
        <v>1444860063</v>
      </c>
      <c r="J3403">
        <v>1442268063</v>
      </c>
      <c r="K3403" t="b">
        <v>0</v>
      </c>
      <c r="L3403">
        <v>63</v>
      </c>
      <c r="M3403" t="b">
        <v>1</v>
      </c>
      <c r="N3403" t="s">
        <v>8269</v>
      </c>
      <c r="O3403" s="9">
        <f t="shared" si="216"/>
        <v>116</v>
      </c>
      <c r="P3403">
        <f t="shared" si="217"/>
        <v>55.33</v>
      </c>
      <c r="Q3403" s="11" t="s">
        <v>8315</v>
      </c>
      <c r="R3403" t="s">
        <v>8316</v>
      </c>
      <c r="S3403" s="16">
        <f t="shared" si="218"/>
        <v>42261.917395833334</v>
      </c>
      <c r="T3403" s="16">
        <f t="shared" si="219"/>
        <v>42291.917395833334</v>
      </c>
    </row>
    <row r="3404" spans="1:20" ht="28" x14ac:dyDescent="0.3">
      <c r="A3404">
        <v>3167</v>
      </c>
      <c r="B3404" s="3" t="s">
        <v>3167</v>
      </c>
      <c r="C3404" s="3" t="s">
        <v>7277</v>
      </c>
      <c r="D3404" s="6">
        <v>3000</v>
      </c>
      <c r="E3404" s="8">
        <v>3485</v>
      </c>
      <c r="F3404" t="s">
        <v>8218</v>
      </c>
      <c r="G3404" t="s">
        <v>8223</v>
      </c>
      <c r="H3404" t="s">
        <v>8245</v>
      </c>
      <c r="I3404">
        <v>1406952781</v>
      </c>
      <c r="J3404">
        <v>1405743181</v>
      </c>
      <c r="K3404" t="b">
        <v>1</v>
      </c>
      <c r="L3404">
        <v>55</v>
      </c>
      <c r="M3404" t="b">
        <v>1</v>
      </c>
      <c r="N3404" t="s">
        <v>8269</v>
      </c>
      <c r="O3404" s="9">
        <f t="shared" si="216"/>
        <v>116</v>
      </c>
      <c r="P3404">
        <f t="shared" si="217"/>
        <v>63.36</v>
      </c>
      <c r="Q3404" s="11" t="s">
        <v>8315</v>
      </c>
      <c r="R3404" t="s">
        <v>8316</v>
      </c>
      <c r="S3404" s="16">
        <f t="shared" si="218"/>
        <v>41839.175706018519</v>
      </c>
      <c r="T3404" s="16">
        <f t="shared" si="219"/>
        <v>41853.175706018519</v>
      </c>
    </row>
    <row r="3405" spans="1:20" ht="42" x14ac:dyDescent="0.3">
      <c r="A3405">
        <v>3560</v>
      </c>
      <c r="B3405" s="3" t="s">
        <v>3559</v>
      </c>
      <c r="C3405" s="3" t="s">
        <v>7670</v>
      </c>
      <c r="D3405" s="6">
        <v>3200</v>
      </c>
      <c r="E3405" s="8">
        <v>3470</v>
      </c>
      <c r="F3405" t="s">
        <v>8218</v>
      </c>
      <c r="G3405" t="s">
        <v>8228</v>
      </c>
      <c r="H3405" t="s">
        <v>8250</v>
      </c>
      <c r="I3405">
        <v>1432694700</v>
      </c>
      <c r="J3405">
        <v>1429651266</v>
      </c>
      <c r="K3405" t="b">
        <v>0</v>
      </c>
      <c r="L3405">
        <v>74</v>
      </c>
      <c r="M3405" t="b">
        <v>1</v>
      </c>
      <c r="N3405" t="s">
        <v>8269</v>
      </c>
      <c r="O3405" s="9">
        <f t="shared" si="216"/>
        <v>108</v>
      </c>
      <c r="P3405">
        <f t="shared" si="217"/>
        <v>46.89</v>
      </c>
      <c r="Q3405" s="11" t="s">
        <v>8315</v>
      </c>
      <c r="R3405" t="s">
        <v>8316</v>
      </c>
      <c r="S3405" s="16">
        <f t="shared" si="218"/>
        <v>42115.889652777783</v>
      </c>
      <c r="T3405" s="16">
        <f t="shared" si="219"/>
        <v>42151.114583333328</v>
      </c>
    </row>
    <row r="3406" spans="1:20" ht="84" x14ac:dyDescent="0.3">
      <c r="A3406">
        <v>3584</v>
      </c>
      <c r="B3406" s="3" t="s">
        <v>3583</v>
      </c>
      <c r="C3406" s="3" t="s">
        <v>7694</v>
      </c>
      <c r="D3406" s="6">
        <v>3000</v>
      </c>
      <c r="E3406" s="8">
        <v>3465</v>
      </c>
      <c r="F3406" t="s">
        <v>8218</v>
      </c>
      <c r="G3406" t="s">
        <v>8224</v>
      </c>
      <c r="H3406" t="s">
        <v>8246</v>
      </c>
      <c r="I3406">
        <v>1436772944</v>
      </c>
      <c r="J3406">
        <v>1434180944</v>
      </c>
      <c r="K3406" t="b">
        <v>0</v>
      </c>
      <c r="L3406">
        <v>112</v>
      </c>
      <c r="M3406" t="b">
        <v>1</v>
      </c>
      <c r="N3406" t="s">
        <v>8269</v>
      </c>
      <c r="O3406" s="9">
        <f t="shared" si="216"/>
        <v>116</v>
      </c>
      <c r="P3406">
        <f t="shared" si="217"/>
        <v>30.94</v>
      </c>
      <c r="Q3406" s="11" t="s">
        <v>8315</v>
      </c>
      <c r="R3406" t="s">
        <v>8316</v>
      </c>
      <c r="S3406" s="16">
        <f t="shared" si="218"/>
        <v>42168.316481481481</v>
      </c>
      <c r="T3406" s="16">
        <f t="shared" si="219"/>
        <v>42198.316481481481</v>
      </c>
    </row>
    <row r="3407" spans="1:20" ht="28" x14ac:dyDescent="0.3">
      <c r="A3407">
        <v>3720</v>
      </c>
      <c r="B3407" s="3" t="s">
        <v>3717</v>
      </c>
      <c r="C3407" s="3" t="s">
        <v>7830</v>
      </c>
      <c r="D3407" s="6">
        <v>3300</v>
      </c>
      <c r="E3407" s="8">
        <v>3449</v>
      </c>
      <c r="F3407" t="s">
        <v>8218</v>
      </c>
      <c r="G3407" t="s">
        <v>8223</v>
      </c>
      <c r="H3407" t="s">
        <v>8245</v>
      </c>
      <c r="I3407">
        <v>1435881006</v>
      </c>
      <c r="J3407">
        <v>1433980206</v>
      </c>
      <c r="K3407" t="b">
        <v>0</v>
      </c>
      <c r="L3407">
        <v>40</v>
      </c>
      <c r="M3407" t="b">
        <v>1</v>
      </c>
      <c r="N3407" t="s">
        <v>8269</v>
      </c>
      <c r="O3407" s="9">
        <f t="shared" ref="O3407:O3470" si="220">ROUND(E3407/D3407*100,0)</f>
        <v>105</v>
      </c>
      <c r="P3407">
        <f t="shared" ref="P3407:P3470" si="221">IFERROR(ROUND(E3407/L3407,2),0)</f>
        <v>86.23</v>
      </c>
      <c r="Q3407" s="11" t="s">
        <v>8315</v>
      </c>
      <c r="R3407" t="s">
        <v>8316</v>
      </c>
      <c r="S3407" s="16">
        <f t="shared" ref="S3407:S3470" si="222">(((J3407/60)/60/24)+DATE(1970,1,1))</f>
        <v>42165.993125000001</v>
      </c>
      <c r="T3407" s="16">
        <f t="shared" ref="T3407:T3470" si="223">(((I3407/60)/60)/24)+DATE(1970,1,1)</f>
        <v>42187.993125000001</v>
      </c>
    </row>
    <row r="3408" spans="1:20" ht="42" x14ac:dyDescent="0.3">
      <c r="A3408">
        <v>522</v>
      </c>
      <c r="B3408" s="3" t="s">
        <v>523</v>
      </c>
      <c r="C3408" s="3" t="s">
        <v>4632</v>
      </c>
      <c r="D3408" s="6">
        <v>3000</v>
      </c>
      <c r="E3408" s="8">
        <v>3440</v>
      </c>
      <c r="F3408" t="s">
        <v>8218</v>
      </c>
      <c r="G3408" t="s">
        <v>8223</v>
      </c>
      <c r="H3408" t="s">
        <v>8245</v>
      </c>
      <c r="I3408">
        <v>1458518325</v>
      </c>
      <c r="J3408">
        <v>1456793925</v>
      </c>
      <c r="K3408" t="b">
        <v>0</v>
      </c>
      <c r="L3408">
        <v>31</v>
      </c>
      <c r="M3408" t="b">
        <v>1</v>
      </c>
      <c r="N3408" t="s">
        <v>8269</v>
      </c>
      <c r="O3408" s="9">
        <f t="shared" si="220"/>
        <v>115</v>
      </c>
      <c r="P3408">
        <f t="shared" si="221"/>
        <v>110.97</v>
      </c>
      <c r="Q3408" s="11" t="s">
        <v>8315</v>
      </c>
      <c r="R3408" t="s">
        <v>8316</v>
      </c>
      <c r="S3408" s="16">
        <f t="shared" si="222"/>
        <v>42430.040798611109</v>
      </c>
      <c r="T3408" s="16">
        <f t="shared" si="223"/>
        <v>42449.999131944445</v>
      </c>
    </row>
    <row r="3409" spans="1:20" ht="56" x14ac:dyDescent="0.3">
      <c r="A3409">
        <v>2977</v>
      </c>
      <c r="B3409" s="3" t="s">
        <v>2977</v>
      </c>
      <c r="C3409" s="3" t="s">
        <v>7087</v>
      </c>
      <c r="D3409" s="6">
        <v>3000</v>
      </c>
      <c r="E3409" s="8">
        <v>3407</v>
      </c>
      <c r="F3409" t="s">
        <v>8218</v>
      </c>
      <c r="G3409" t="s">
        <v>8223</v>
      </c>
      <c r="H3409" t="s">
        <v>8245</v>
      </c>
      <c r="I3409">
        <v>1427076840</v>
      </c>
      <c r="J3409">
        <v>1421960934</v>
      </c>
      <c r="K3409" t="b">
        <v>0</v>
      </c>
      <c r="L3409">
        <v>30</v>
      </c>
      <c r="M3409" t="b">
        <v>1</v>
      </c>
      <c r="N3409" t="s">
        <v>8269</v>
      </c>
      <c r="O3409" s="9">
        <f t="shared" si="220"/>
        <v>114</v>
      </c>
      <c r="P3409">
        <f t="shared" si="221"/>
        <v>113.57</v>
      </c>
      <c r="Q3409" s="11" t="s">
        <v>8315</v>
      </c>
      <c r="R3409" t="s">
        <v>8316</v>
      </c>
      <c r="S3409" s="16">
        <f t="shared" si="222"/>
        <v>42026.88118055556</v>
      </c>
      <c r="T3409" s="16">
        <f t="shared" si="223"/>
        <v>42086.093055555553</v>
      </c>
    </row>
    <row r="3410" spans="1:20" ht="42" x14ac:dyDescent="0.3">
      <c r="A3410">
        <v>3611</v>
      </c>
      <c r="B3410" s="3" t="s">
        <v>3610</v>
      </c>
      <c r="C3410" s="3" t="s">
        <v>7721</v>
      </c>
      <c r="D3410" s="6">
        <v>2500</v>
      </c>
      <c r="E3410" s="8">
        <v>3400</v>
      </c>
      <c r="F3410" t="s">
        <v>8218</v>
      </c>
      <c r="G3410" t="s">
        <v>8224</v>
      </c>
      <c r="H3410" t="s">
        <v>8246</v>
      </c>
      <c r="I3410">
        <v>1428483201</v>
      </c>
      <c r="J3410">
        <v>1425891201</v>
      </c>
      <c r="K3410" t="b">
        <v>0</v>
      </c>
      <c r="L3410">
        <v>51</v>
      </c>
      <c r="M3410" t="b">
        <v>1</v>
      </c>
      <c r="N3410" t="s">
        <v>8269</v>
      </c>
      <c r="O3410" s="9">
        <f t="shared" si="220"/>
        <v>136</v>
      </c>
      <c r="P3410">
        <f t="shared" si="221"/>
        <v>66.67</v>
      </c>
      <c r="Q3410" s="11" t="s">
        <v>8315</v>
      </c>
      <c r="R3410" t="s">
        <v>8316</v>
      </c>
      <c r="S3410" s="16">
        <f t="shared" si="222"/>
        <v>42072.370381944449</v>
      </c>
      <c r="T3410" s="16">
        <f t="shared" si="223"/>
        <v>42102.370381944449</v>
      </c>
    </row>
    <row r="3411" spans="1:20" ht="28" x14ac:dyDescent="0.3">
      <c r="A3411">
        <v>3223</v>
      </c>
      <c r="B3411" s="3" t="s">
        <v>3223</v>
      </c>
      <c r="C3411" s="3" t="s">
        <v>7333</v>
      </c>
      <c r="D3411" s="6">
        <v>3100</v>
      </c>
      <c r="E3411" s="8">
        <v>3395</v>
      </c>
      <c r="F3411" t="s">
        <v>8218</v>
      </c>
      <c r="G3411" t="s">
        <v>8223</v>
      </c>
      <c r="H3411" t="s">
        <v>8245</v>
      </c>
      <c r="I3411">
        <v>1440100976</v>
      </c>
      <c r="J3411">
        <v>1437508976</v>
      </c>
      <c r="K3411" t="b">
        <v>1</v>
      </c>
      <c r="L3411">
        <v>74</v>
      </c>
      <c r="M3411" t="b">
        <v>1</v>
      </c>
      <c r="N3411" t="s">
        <v>8269</v>
      </c>
      <c r="O3411" s="9">
        <f t="shared" si="220"/>
        <v>110</v>
      </c>
      <c r="P3411">
        <f t="shared" si="221"/>
        <v>45.88</v>
      </c>
      <c r="Q3411" s="11" t="s">
        <v>8315</v>
      </c>
      <c r="R3411" t="s">
        <v>8316</v>
      </c>
      <c r="S3411" s="16">
        <f t="shared" si="222"/>
        <v>42206.835370370376</v>
      </c>
      <c r="T3411" s="16">
        <f t="shared" si="223"/>
        <v>42236.835370370376</v>
      </c>
    </row>
    <row r="3412" spans="1:20" ht="42" x14ac:dyDescent="0.3">
      <c r="A3412">
        <v>3604</v>
      </c>
      <c r="B3412" s="3" t="s">
        <v>3603</v>
      </c>
      <c r="C3412" s="3" t="s">
        <v>7714</v>
      </c>
      <c r="D3412" s="6">
        <v>3000</v>
      </c>
      <c r="E3412" s="8">
        <v>3385</v>
      </c>
      <c r="F3412" t="s">
        <v>8218</v>
      </c>
      <c r="G3412" t="s">
        <v>8223</v>
      </c>
      <c r="H3412" t="s">
        <v>8245</v>
      </c>
      <c r="I3412">
        <v>1461913140</v>
      </c>
      <c r="J3412">
        <v>1461370956</v>
      </c>
      <c r="K3412" t="b">
        <v>0</v>
      </c>
      <c r="L3412">
        <v>69</v>
      </c>
      <c r="M3412" t="b">
        <v>1</v>
      </c>
      <c r="N3412" t="s">
        <v>8269</v>
      </c>
      <c r="O3412" s="9">
        <f t="shared" si="220"/>
        <v>113</v>
      </c>
      <c r="P3412">
        <f t="shared" si="221"/>
        <v>49.06</v>
      </c>
      <c r="Q3412" s="11" t="s">
        <v>8315</v>
      </c>
      <c r="R3412" t="s">
        <v>8316</v>
      </c>
      <c r="S3412" s="16">
        <f t="shared" si="222"/>
        <v>42483.015694444446</v>
      </c>
      <c r="T3412" s="16">
        <f t="shared" si="223"/>
        <v>42489.290972222225</v>
      </c>
    </row>
    <row r="3413" spans="1:20" ht="42" x14ac:dyDescent="0.3">
      <c r="A3413">
        <v>3680</v>
      </c>
      <c r="B3413" s="3" t="s">
        <v>3677</v>
      </c>
      <c r="C3413" s="3" t="s">
        <v>7790</v>
      </c>
      <c r="D3413" s="6">
        <v>3000</v>
      </c>
      <c r="E3413" s="8">
        <v>3383</v>
      </c>
      <c r="F3413" t="s">
        <v>8218</v>
      </c>
      <c r="G3413" t="s">
        <v>8223</v>
      </c>
      <c r="H3413" t="s">
        <v>8245</v>
      </c>
      <c r="I3413">
        <v>1475664834</v>
      </c>
      <c r="J3413">
        <v>1473850434</v>
      </c>
      <c r="K3413" t="b">
        <v>0</v>
      </c>
      <c r="L3413">
        <v>34</v>
      </c>
      <c r="M3413" t="b">
        <v>1</v>
      </c>
      <c r="N3413" t="s">
        <v>8269</v>
      </c>
      <c r="O3413" s="9">
        <f t="shared" si="220"/>
        <v>113</v>
      </c>
      <c r="P3413">
        <f t="shared" si="221"/>
        <v>99.5</v>
      </c>
      <c r="Q3413" s="11" t="s">
        <v>8315</v>
      </c>
      <c r="R3413" t="s">
        <v>8316</v>
      </c>
      <c r="S3413" s="16">
        <f t="shared" si="222"/>
        <v>42627.454097222217</v>
      </c>
      <c r="T3413" s="16">
        <f t="shared" si="223"/>
        <v>42648.454097222217</v>
      </c>
    </row>
    <row r="3414" spans="1:20" ht="42" x14ac:dyDescent="0.3">
      <c r="A3414">
        <v>3526</v>
      </c>
      <c r="B3414" s="3" t="s">
        <v>3525</v>
      </c>
      <c r="C3414" s="3" t="s">
        <v>7636</v>
      </c>
      <c r="D3414" s="6">
        <v>3300</v>
      </c>
      <c r="E3414" s="8">
        <v>3366</v>
      </c>
      <c r="F3414" t="s">
        <v>8218</v>
      </c>
      <c r="G3414" t="s">
        <v>8223</v>
      </c>
      <c r="H3414" t="s">
        <v>8245</v>
      </c>
      <c r="I3414">
        <v>1461823140</v>
      </c>
      <c r="J3414">
        <v>1459411371</v>
      </c>
      <c r="K3414" t="b">
        <v>0</v>
      </c>
      <c r="L3414">
        <v>34</v>
      </c>
      <c r="M3414" t="b">
        <v>1</v>
      </c>
      <c r="N3414" t="s">
        <v>8269</v>
      </c>
      <c r="O3414" s="9">
        <f t="shared" si="220"/>
        <v>102</v>
      </c>
      <c r="P3414">
        <f t="shared" si="221"/>
        <v>99</v>
      </c>
      <c r="Q3414" s="11" t="s">
        <v>8315</v>
      </c>
      <c r="R3414" t="s">
        <v>8316</v>
      </c>
      <c r="S3414" s="16">
        <f t="shared" si="222"/>
        <v>42460.335312499999</v>
      </c>
      <c r="T3414" s="16">
        <f t="shared" si="223"/>
        <v>42488.249305555553</v>
      </c>
    </row>
    <row r="3415" spans="1:20" ht="42" x14ac:dyDescent="0.3">
      <c r="A3415">
        <v>2806</v>
      </c>
      <c r="B3415" s="3" t="s">
        <v>2806</v>
      </c>
      <c r="C3415" s="3" t="s">
        <v>6916</v>
      </c>
      <c r="D3415" s="6">
        <v>3000</v>
      </c>
      <c r="E3415" s="8">
        <v>3363</v>
      </c>
      <c r="F3415" t="s">
        <v>8218</v>
      </c>
      <c r="G3415" t="s">
        <v>8224</v>
      </c>
      <c r="H3415" t="s">
        <v>8246</v>
      </c>
      <c r="I3415">
        <v>1438772400</v>
      </c>
      <c r="J3415">
        <v>1435645490</v>
      </c>
      <c r="K3415" t="b">
        <v>0</v>
      </c>
      <c r="L3415">
        <v>76</v>
      </c>
      <c r="M3415" t="b">
        <v>1</v>
      </c>
      <c r="N3415" t="s">
        <v>8269</v>
      </c>
      <c r="O3415" s="9">
        <f t="shared" si="220"/>
        <v>112</v>
      </c>
      <c r="P3415">
        <f t="shared" si="221"/>
        <v>44.25</v>
      </c>
      <c r="Q3415" s="11" t="s">
        <v>8315</v>
      </c>
      <c r="R3415" t="s">
        <v>8316</v>
      </c>
      <c r="S3415" s="16">
        <f t="shared" si="222"/>
        <v>42185.267245370371</v>
      </c>
      <c r="T3415" s="16">
        <f t="shared" si="223"/>
        <v>42221.458333333328</v>
      </c>
    </row>
    <row r="3416" spans="1:20" ht="42" x14ac:dyDescent="0.3">
      <c r="A3416">
        <v>3341</v>
      </c>
      <c r="B3416" s="3" t="s">
        <v>3341</v>
      </c>
      <c r="C3416" s="3" t="s">
        <v>7451</v>
      </c>
      <c r="D3416" s="6">
        <v>3350</v>
      </c>
      <c r="E3416" s="8">
        <v>3350</v>
      </c>
      <c r="F3416" t="s">
        <v>8218</v>
      </c>
      <c r="G3416" t="s">
        <v>8224</v>
      </c>
      <c r="H3416" t="s">
        <v>8246</v>
      </c>
      <c r="I3416">
        <v>1465750800</v>
      </c>
      <c r="J3416">
        <v>1463771421</v>
      </c>
      <c r="K3416" t="b">
        <v>0</v>
      </c>
      <c r="L3416">
        <v>28</v>
      </c>
      <c r="M3416" t="b">
        <v>1</v>
      </c>
      <c r="N3416" t="s">
        <v>8269</v>
      </c>
      <c r="O3416" s="9">
        <f t="shared" si="220"/>
        <v>100</v>
      </c>
      <c r="P3416">
        <f t="shared" si="221"/>
        <v>119.64</v>
      </c>
      <c r="Q3416" s="11" t="s">
        <v>8315</v>
      </c>
      <c r="R3416" t="s">
        <v>8316</v>
      </c>
      <c r="S3416" s="16">
        <f t="shared" si="222"/>
        <v>42510.798854166671</v>
      </c>
      <c r="T3416" s="16">
        <f t="shared" si="223"/>
        <v>42533.708333333328</v>
      </c>
    </row>
    <row r="3417" spans="1:20" ht="42" x14ac:dyDescent="0.3">
      <c r="A3417">
        <v>3322</v>
      </c>
      <c r="B3417" s="3" t="s">
        <v>3322</v>
      </c>
      <c r="C3417" s="3" t="s">
        <v>7432</v>
      </c>
      <c r="D3417" s="6">
        <v>3300</v>
      </c>
      <c r="E3417" s="8">
        <v>3350</v>
      </c>
      <c r="F3417" t="s">
        <v>8218</v>
      </c>
      <c r="G3417" t="s">
        <v>8223</v>
      </c>
      <c r="H3417" t="s">
        <v>8245</v>
      </c>
      <c r="I3417">
        <v>1466567700</v>
      </c>
      <c r="J3417">
        <v>1464653696</v>
      </c>
      <c r="K3417" t="b">
        <v>0</v>
      </c>
      <c r="L3417">
        <v>23</v>
      </c>
      <c r="M3417" t="b">
        <v>1</v>
      </c>
      <c r="N3417" t="s">
        <v>8269</v>
      </c>
      <c r="O3417" s="9">
        <f t="shared" si="220"/>
        <v>102</v>
      </c>
      <c r="P3417">
        <f t="shared" si="221"/>
        <v>145.65</v>
      </c>
      <c r="Q3417" s="11" t="s">
        <v>8315</v>
      </c>
      <c r="R3417" t="s">
        <v>8316</v>
      </c>
      <c r="S3417" s="16">
        <f t="shared" si="222"/>
        <v>42521.010370370372</v>
      </c>
      <c r="T3417" s="16">
        <f t="shared" si="223"/>
        <v>42543.163194444445</v>
      </c>
    </row>
    <row r="3418" spans="1:20" ht="42" x14ac:dyDescent="0.3">
      <c r="A3418">
        <v>3661</v>
      </c>
      <c r="B3418" s="3" t="s">
        <v>3658</v>
      </c>
      <c r="C3418" s="3" t="s">
        <v>7771</v>
      </c>
      <c r="D3418" s="6">
        <v>3000</v>
      </c>
      <c r="E3418" s="8">
        <v>3330</v>
      </c>
      <c r="F3418" t="s">
        <v>8218</v>
      </c>
      <c r="G3418" t="s">
        <v>8223</v>
      </c>
      <c r="H3418" t="s">
        <v>8245</v>
      </c>
      <c r="I3418">
        <v>1460260800</v>
      </c>
      <c r="J3418">
        <v>1458336672</v>
      </c>
      <c r="K3418" t="b">
        <v>0</v>
      </c>
      <c r="L3418">
        <v>36</v>
      </c>
      <c r="M3418" t="b">
        <v>1</v>
      </c>
      <c r="N3418" t="s">
        <v>8269</v>
      </c>
      <c r="O3418" s="9">
        <f t="shared" si="220"/>
        <v>111</v>
      </c>
      <c r="P3418">
        <f t="shared" si="221"/>
        <v>92.5</v>
      </c>
      <c r="Q3418" s="11" t="s">
        <v>8315</v>
      </c>
      <c r="R3418" t="s">
        <v>8316</v>
      </c>
      <c r="S3418" s="16">
        <f t="shared" si="222"/>
        <v>42447.896666666667</v>
      </c>
      <c r="T3418" s="16">
        <f t="shared" si="223"/>
        <v>42470.166666666672</v>
      </c>
    </row>
    <row r="3419" spans="1:20" ht="28" x14ac:dyDescent="0.3">
      <c r="A3419">
        <v>2831</v>
      </c>
      <c r="B3419" s="3" t="s">
        <v>2831</v>
      </c>
      <c r="C3419" s="3" t="s">
        <v>6941</v>
      </c>
      <c r="D3419" s="6">
        <v>3000</v>
      </c>
      <c r="E3419" s="8">
        <v>3320</v>
      </c>
      <c r="F3419" t="s">
        <v>8218</v>
      </c>
      <c r="G3419" t="s">
        <v>8223</v>
      </c>
      <c r="H3419" t="s">
        <v>8245</v>
      </c>
      <c r="I3419">
        <v>1437076070</v>
      </c>
      <c r="J3419">
        <v>1434484070</v>
      </c>
      <c r="K3419" t="b">
        <v>0</v>
      </c>
      <c r="L3419">
        <v>52</v>
      </c>
      <c r="M3419" t="b">
        <v>1</v>
      </c>
      <c r="N3419" t="s">
        <v>8269</v>
      </c>
      <c r="O3419" s="9">
        <f t="shared" si="220"/>
        <v>111</v>
      </c>
      <c r="P3419">
        <f t="shared" si="221"/>
        <v>63.85</v>
      </c>
      <c r="Q3419" s="11" t="s">
        <v>8315</v>
      </c>
      <c r="R3419" t="s">
        <v>8316</v>
      </c>
      <c r="S3419" s="16">
        <f t="shared" si="222"/>
        <v>42171.824884259258</v>
      </c>
      <c r="T3419" s="16">
        <f t="shared" si="223"/>
        <v>42201.824884259258</v>
      </c>
    </row>
    <row r="3420" spans="1:20" ht="42" x14ac:dyDescent="0.3">
      <c r="A3420">
        <v>3593</v>
      </c>
      <c r="B3420" s="3" t="s">
        <v>3592</v>
      </c>
      <c r="C3420" s="3" t="s">
        <v>7703</v>
      </c>
      <c r="D3420" s="6">
        <v>3000</v>
      </c>
      <c r="E3420" s="8">
        <v>3319</v>
      </c>
      <c r="F3420" t="s">
        <v>8218</v>
      </c>
      <c r="G3420" t="s">
        <v>8223</v>
      </c>
      <c r="H3420" t="s">
        <v>8245</v>
      </c>
      <c r="I3420">
        <v>1420489560</v>
      </c>
      <c r="J3420">
        <v>1417469639</v>
      </c>
      <c r="K3420" t="b">
        <v>0</v>
      </c>
      <c r="L3420">
        <v>43</v>
      </c>
      <c r="M3420" t="b">
        <v>1</v>
      </c>
      <c r="N3420" t="s">
        <v>8269</v>
      </c>
      <c r="O3420" s="9">
        <f t="shared" si="220"/>
        <v>111</v>
      </c>
      <c r="P3420">
        <f t="shared" si="221"/>
        <v>77.19</v>
      </c>
      <c r="Q3420" s="11" t="s">
        <v>8315</v>
      </c>
      <c r="R3420" t="s">
        <v>8316</v>
      </c>
      <c r="S3420" s="16">
        <f t="shared" si="222"/>
        <v>41974.898599537039</v>
      </c>
      <c r="T3420" s="16">
        <f t="shared" si="223"/>
        <v>42009.851388888885</v>
      </c>
    </row>
    <row r="3421" spans="1:20" ht="42" x14ac:dyDescent="0.3">
      <c r="A3421">
        <v>3261</v>
      </c>
      <c r="B3421" s="3" t="s">
        <v>3261</v>
      </c>
      <c r="C3421" s="3" t="s">
        <v>7371</v>
      </c>
      <c r="D3421" s="6">
        <v>3300</v>
      </c>
      <c r="E3421" s="8">
        <v>3315</v>
      </c>
      <c r="F3421" t="s">
        <v>8218</v>
      </c>
      <c r="G3421" t="s">
        <v>8223</v>
      </c>
      <c r="H3421" t="s">
        <v>8245</v>
      </c>
      <c r="I3421">
        <v>1437067476</v>
      </c>
      <c r="J3421">
        <v>1434475476</v>
      </c>
      <c r="K3421" t="b">
        <v>1</v>
      </c>
      <c r="L3421">
        <v>49</v>
      </c>
      <c r="M3421" t="b">
        <v>1</v>
      </c>
      <c r="N3421" t="s">
        <v>8269</v>
      </c>
      <c r="O3421" s="9">
        <f t="shared" si="220"/>
        <v>100</v>
      </c>
      <c r="P3421">
        <f t="shared" si="221"/>
        <v>67.650000000000006</v>
      </c>
      <c r="Q3421" s="11" t="s">
        <v>8315</v>
      </c>
      <c r="R3421" t="s">
        <v>8316</v>
      </c>
      <c r="S3421" s="16">
        <f t="shared" si="222"/>
        <v>42171.725416666668</v>
      </c>
      <c r="T3421" s="16">
        <f t="shared" si="223"/>
        <v>42201.725416666668</v>
      </c>
    </row>
    <row r="3422" spans="1:20" ht="42" x14ac:dyDescent="0.3">
      <c r="A3422">
        <v>3513</v>
      </c>
      <c r="B3422" s="3" t="s">
        <v>3512</v>
      </c>
      <c r="C3422" s="3" t="s">
        <v>7623</v>
      </c>
      <c r="D3422" s="6">
        <v>2800</v>
      </c>
      <c r="E3422" s="8">
        <v>3315</v>
      </c>
      <c r="F3422" t="s">
        <v>8218</v>
      </c>
      <c r="G3422" t="s">
        <v>8223</v>
      </c>
      <c r="H3422" t="s">
        <v>8245</v>
      </c>
      <c r="I3422">
        <v>1401857940</v>
      </c>
      <c r="J3422">
        <v>1400725112</v>
      </c>
      <c r="K3422" t="b">
        <v>0</v>
      </c>
      <c r="L3422">
        <v>44</v>
      </c>
      <c r="M3422" t="b">
        <v>1</v>
      </c>
      <c r="N3422" t="s">
        <v>8269</v>
      </c>
      <c r="O3422" s="9">
        <f t="shared" si="220"/>
        <v>118</v>
      </c>
      <c r="P3422">
        <f t="shared" si="221"/>
        <v>75.34</v>
      </c>
      <c r="Q3422" s="11" t="s">
        <v>8315</v>
      </c>
      <c r="R3422" t="s">
        <v>8316</v>
      </c>
      <c r="S3422" s="16">
        <f t="shared" si="222"/>
        <v>41781.096203703702</v>
      </c>
      <c r="T3422" s="16">
        <f t="shared" si="223"/>
        <v>41794.207638888889</v>
      </c>
    </row>
    <row r="3423" spans="1:20" ht="42" x14ac:dyDescent="0.3">
      <c r="A3423">
        <v>3621</v>
      </c>
      <c r="B3423" s="3" t="s">
        <v>3619</v>
      </c>
      <c r="C3423" s="3" t="s">
        <v>7731</v>
      </c>
      <c r="D3423" s="6">
        <v>3000</v>
      </c>
      <c r="E3423" s="8">
        <v>3292</v>
      </c>
      <c r="F3423" t="s">
        <v>8218</v>
      </c>
      <c r="G3423" t="s">
        <v>8223</v>
      </c>
      <c r="H3423" t="s">
        <v>8245</v>
      </c>
      <c r="I3423">
        <v>1475269200</v>
      </c>
      <c r="J3423">
        <v>1473200844</v>
      </c>
      <c r="K3423" t="b">
        <v>0</v>
      </c>
      <c r="L3423">
        <v>70</v>
      </c>
      <c r="M3423" t="b">
        <v>1</v>
      </c>
      <c r="N3423" t="s">
        <v>8269</v>
      </c>
      <c r="O3423" s="9">
        <f t="shared" si="220"/>
        <v>110</v>
      </c>
      <c r="P3423">
        <f t="shared" si="221"/>
        <v>47.03</v>
      </c>
      <c r="Q3423" s="11" t="s">
        <v>8315</v>
      </c>
      <c r="R3423" t="s">
        <v>8316</v>
      </c>
      <c r="S3423" s="16">
        <f t="shared" si="222"/>
        <v>42619.935694444444</v>
      </c>
      <c r="T3423" s="16">
        <f t="shared" si="223"/>
        <v>42643.875</v>
      </c>
    </row>
    <row r="3424" spans="1:20" ht="42" x14ac:dyDescent="0.3">
      <c r="A3424">
        <v>2980</v>
      </c>
      <c r="B3424" s="3" t="s">
        <v>2980</v>
      </c>
      <c r="C3424" s="3" t="s">
        <v>7090</v>
      </c>
      <c r="D3424" s="6">
        <v>3000</v>
      </c>
      <c r="E3424" s="8">
        <v>3275</v>
      </c>
      <c r="F3424" t="s">
        <v>8218</v>
      </c>
      <c r="G3424" t="s">
        <v>8223</v>
      </c>
      <c r="H3424" t="s">
        <v>8245</v>
      </c>
      <c r="I3424">
        <v>1440381600</v>
      </c>
      <c r="J3424">
        <v>1438639130</v>
      </c>
      <c r="K3424" t="b">
        <v>0</v>
      </c>
      <c r="L3424">
        <v>24</v>
      </c>
      <c r="M3424" t="b">
        <v>1</v>
      </c>
      <c r="N3424" t="s">
        <v>8269</v>
      </c>
      <c r="O3424" s="9">
        <f t="shared" si="220"/>
        <v>109</v>
      </c>
      <c r="P3424">
        <f t="shared" si="221"/>
        <v>136.46</v>
      </c>
      <c r="Q3424" s="11" t="s">
        <v>8315</v>
      </c>
      <c r="R3424" t="s">
        <v>8316</v>
      </c>
      <c r="S3424" s="16">
        <f t="shared" si="222"/>
        <v>42219.915856481486</v>
      </c>
      <c r="T3424" s="16">
        <f t="shared" si="223"/>
        <v>42240.083333333328</v>
      </c>
    </row>
    <row r="3425" spans="1:20" ht="42" x14ac:dyDescent="0.3">
      <c r="A3425">
        <v>3688</v>
      </c>
      <c r="B3425" s="3" t="s">
        <v>3685</v>
      </c>
      <c r="C3425" s="3" t="s">
        <v>7798</v>
      </c>
      <c r="D3425" s="6">
        <v>3000</v>
      </c>
      <c r="E3425" s="8">
        <v>3275</v>
      </c>
      <c r="F3425" t="s">
        <v>8218</v>
      </c>
      <c r="G3425" t="s">
        <v>8224</v>
      </c>
      <c r="H3425" t="s">
        <v>8246</v>
      </c>
      <c r="I3425">
        <v>1407524004</v>
      </c>
      <c r="J3425">
        <v>1404932004</v>
      </c>
      <c r="K3425" t="b">
        <v>0</v>
      </c>
      <c r="L3425">
        <v>39</v>
      </c>
      <c r="M3425" t="b">
        <v>1</v>
      </c>
      <c r="N3425" t="s">
        <v>8269</v>
      </c>
      <c r="O3425" s="9">
        <f t="shared" si="220"/>
        <v>109</v>
      </c>
      <c r="P3425">
        <f t="shared" si="221"/>
        <v>83.97</v>
      </c>
      <c r="Q3425" s="11" t="s">
        <v>8315</v>
      </c>
      <c r="R3425" t="s">
        <v>8316</v>
      </c>
      <c r="S3425" s="16">
        <f t="shared" si="222"/>
        <v>41829.787083333329</v>
      </c>
      <c r="T3425" s="16">
        <f t="shared" si="223"/>
        <v>41859.787083333329</v>
      </c>
    </row>
    <row r="3426" spans="1:20" ht="42" x14ac:dyDescent="0.3">
      <c r="A3426">
        <v>3702</v>
      </c>
      <c r="B3426" s="3" t="s">
        <v>3699</v>
      </c>
      <c r="C3426" s="3" t="s">
        <v>7812</v>
      </c>
      <c r="D3426" s="6">
        <v>3000</v>
      </c>
      <c r="E3426" s="8">
        <v>3275</v>
      </c>
      <c r="F3426" t="s">
        <v>8218</v>
      </c>
      <c r="G3426" t="s">
        <v>8224</v>
      </c>
      <c r="H3426" t="s">
        <v>8246</v>
      </c>
      <c r="I3426">
        <v>1468191540</v>
      </c>
      <c r="J3426">
        <v>1464958484</v>
      </c>
      <c r="K3426" t="b">
        <v>0</v>
      </c>
      <c r="L3426">
        <v>21</v>
      </c>
      <c r="M3426" t="b">
        <v>1</v>
      </c>
      <c r="N3426" t="s">
        <v>8269</v>
      </c>
      <c r="O3426" s="9">
        <f t="shared" si="220"/>
        <v>109</v>
      </c>
      <c r="P3426">
        <f t="shared" si="221"/>
        <v>155.94999999999999</v>
      </c>
      <c r="Q3426" s="11" t="s">
        <v>8315</v>
      </c>
      <c r="R3426" t="s">
        <v>8316</v>
      </c>
      <c r="S3426" s="16">
        <f t="shared" si="222"/>
        <v>42524.53800925926</v>
      </c>
      <c r="T3426" s="16">
        <f t="shared" si="223"/>
        <v>42561.957638888889</v>
      </c>
    </row>
    <row r="3427" spans="1:20" ht="42" x14ac:dyDescent="0.3">
      <c r="A3427">
        <v>3422</v>
      </c>
      <c r="B3427" s="3" t="s">
        <v>3421</v>
      </c>
      <c r="C3427" s="3" t="s">
        <v>7532</v>
      </c>
      <c r="D3427" s="6">
        <v>3000</v>
      </c>
      <c r="E3427" s="8">
        <v>3273</v>
      </c>
      <c r="F3427" t="s">
        <v>8218</v>
      </c>
      <c r="G3427" t="s">
        <v>8224</v>
      </c>
      <c r="H3427" t="s">
        <v>8246</v>
      </c>
      <c r="I3427">
        <v>1450051200</v>
      </c>
      <c r="J3427">
        <v>1447594176</v>
      </c>
      <c r="K3427" t="b">
        <v>0</v>
      </c>
      <c r="L3427">
        <v>46</v>
      </c>
      <c r="M3427" t="b">
        <v>1</v>
      </c>
      <c r="N3427" t="s">
        <v>8269</v>
      </c>
      <c r="O3427" s="9">
        <f t="shared" si="220"/>
        <v>109</v>
      </c>
      <c r="P3427">
        <f t="shared" si="221"/>
        <v>71.150000000000006</v>
      </c>
      <c r="Q3427" s="11" t="s">
        <v>8315</v>
      </c>
      <c r="R3427" t="s">
        <v>8316</v>
      </c>
      <c r="S3427" s="16">
        <f t="shared" si="222"/>
        <v>42323.562222222223</v>
      </c>
      <c r="T3427" s="16">
        <f t="shared" si="223"/>
        <v>42352</v>
      </c>
    </row>
    <row r="3428" spans="1:20" ht="42" x14ac:dyDescent="0.3">
      <c r="A3428">
        <v>3834</v>
      </c>
      <c r="B3428" s="3" t="s">
        <v>3831</v>
      </c>
      <c r="C3428" s="3" t="s">
        <v>7943</v>
      </c>
      <c r="D3428" s="6">
        <v>3000</v>
      </c>
      <c r="E3428" s="8">
        <v>3271</v>
      </c>
      <c r="F3428" t="s">
        <v>8218</v>
      </c>
      <c r="G3428" t="s">
        <v>8224</v>
      </c>
      <c r="H3428" t="s">
        <v>8246</v>
      </c>
      <c r="I3428">
        <v>1434624067</v>
      </c>
      <c r="J3428">
        <v>1432032067</v>
      </c>
      <c r="K3428" t="b">
        <v>0</v>
      </c>
      <c r="L3428">
        <v>57</v>
      </c>
      <c r="M3428" t="b">
        <v>1</v>
      </c>
      <c r="N3428" t="s">
        <v>8269</v>
      </c>
      <c r="O3428" s="9">
        <f t="shared" si="220"/>
        <v>109</v>
      </c>
      <c r="P3428">
        <f t="shared" si="221"/>
        <v>57.39</v>
      </c>
      <c r="Q3428" s="11" t="s">
        <v>8315</v>
      </c>
      <c r="R3428" t="s">
        <v>8316</v>
      </c>
      <c r="S3428" s="16">
        <f t="shared" si="222"/>
        <v>42143.445219907408</v>
      </c>
      <c r="T3428" s="16">
        <f t="shared" si="223"/>
        <v>42173.445219907408</v>
      </c>
    </row>
    <row r="3429" spans="1:20" ht="42" x14ac:dyDescent="0.3">
      <c r="A3429">
        <v>3186</v>
      </c>
      <c r="B3429" s="3" t="s">
        <v>3186</v>
      </c>
      <c r="C3429" s="3" t="s">
        <v>7296</v>
      </c>
      <c r="D3429" s="6">
        <v>3200</v>
      </c>
      <c r="E3429" s="8">
        <v>3270</v>
      </c>
      <c r="F3429" t="s">
        <v>8218</v>
      </c>
      <c r="G3429" t="s">
        <v>8224</v>
      </c>
      <c r="H3429" t="s">
        <v>8246</v>
      </c>
      <c r="I3429">
        <v>1410901200</v>
      </c>
      <c r="J3429">
        <v>1408313438</v>
      </c>
      <c r="K3429" t="b">
        <v>1</v>
      </c>
      <c r="L3429">
        <v>70</v>
      </c>
      <c r="M3429" t="b">
        <v>1</v>
      </c>
      <c r="N3429" t="s">
        <v>8269</v>
      </c>
      <c r="O3429" s="9">
        <f t="shared" si="220"/>
        <v>102</v>
      </c>
      <c r="P3429">
        <f t="shared" si="221"/>
        <v>46.71</v>
      </c>
      <c r="Q3429" s="11" t="s">
        <v>8315</v>
      </c>
      <c r="R3429" t="s">
        <v>8316</v>
      </c>
      <c r="S3429" s="16">
        <f t="shared" si="222"/>
        <v>41868.924050925925</v>
      </c>
      <c r="T3429" s="16">
        <f t="shared" si="223"/>
        <v>41898.875</v>
      </c>
    </row>
    <row r="3430" spans="1:20" ht="42" x14ac:dyDescent="0.3">
      <c r="A3430">
        <v>3410</v>
      </c>
      <c r="B3430" s="3" t="s">
        <v>3409</v>
      </c>
      <c r="C3430" s="3" t="s">
        <v>7520</v>
      </c>
      <c r="D3430" s="6">
        <v>3000</v>
      </c>
      <c r="E3430" s="8">
        <v>3255</v>
      </c>
      <c r="F3430" t="s">
        <v>8218</v>
      </c>
      <c r="G3430" t="s">
        <v>8223</v>
      </c>
      <c r="H3430" t="s">
        <v>8245</v>
      </c>
      <c r="I3430">
        <v>1465196400</v>
      </c>
      <c r="J3430">
        <v>1462841990</v>
      </c>
      <c r="K3430" t="b">
        <v>0</v>
      </c>
      <c r="L3430">
        <v>40</v>
      </c>
      <c r="M3430" t="b">
        <v>1</v>
      </c>
      <c r="N3430" t="s">
        <v>8269</v>
      </c>
      <c r="O3430" s="9">
        <f t="shared" si="220"/>
        <v>109</v>
      </c>
      <c r="P3430">
        <f t="shared" si="221"/>
        <v>81.38</v>
      </c>
      <c r="Q3430" s="11" t="s">
        <v>8315</v>
      </c>
      <c r="R3430" t="s">
        <v>8316</v>
      </c>
      <c r="S3430" s="16">
        <f t="shared" si="222"/>
        <v>42500.041550925926</v>
      </c>
      <c r="T3430" s="16">
        <f t="shared" si="223"/>
        <v>42527.291666666672</v>
      </c>
    </row>
    <row r="3431" spans="1:20" ht="42" x14ac:dyDescent="0.3">
      <c r="A3431">
        <v>3583</v>
      </c>
      <c r="B3431" s="3" t="s">
        <v>3582</v>
      </c>
      <c r="C3431" s="3" t="s">
        <v>7693</v>
      </c>
      <c r="D3431" s="6">
        <v>3000</v>
      </c>
      <c r="E3431" s="8">
        <v>3255</v>
      </c>
      <c r="F3431" t="s">
        <v>8218</v>
      </c>
      <c r="G3431" t="s">
        <v>8223</v>
      </c>
      <c r="H3431" t="s">
        <v>8245</v>
      </c>
      <c r="I3431">
        <v>1460970805</v>
      </c>
      <c r="J3431">
        <v>1455790405</v>
      </c>
      <c r="K3431" t="b">
        <v>0</v>
      </c>
      <c r="L3431">
        <v>24</v>
      </c>
      <c r="M3431" t="b">
        <v>1</v>
      </c>
      <c r="N3431" t="s">
        <v>8269</v>
      </c>
      <c r="O3431" s="9">
        <f t="shared" si="220"/>
        <v>109</v>
      </c>
      <c r="P3431">
        <f t="shared" si="221"/>
        <v>135.63</v>
      </c>
      <c r="Q3431" s="11" t="s">
        <v>8315</v>
      </c>
      <c r="R3431" t="s">
        <v>8316</v>
      </c>
      <c r="S3431" s="16">
        <f t="shared" si="222"/>
        <v>42418.425983796296</v>
      </c>
      <c r="T3431" s="16">
        <f t="shared" si="223"/>
        <v>42478.384317129632</v>
      </c>
    </row>
    <row r="3432" spans="1:20" ht="42" x14ac:dyDescent="0.3">
      <c r="A3432">
        <v>2971</v>
      </c>
      <c r="B3432" s="3" t="s">
        <v>2971</v>
      </c>
      <c r="C3432" s="3" t="s">
        <v>7081</v>
      </c>
      <c r="D3432" s="6">
        <v>3200</v>
      </c>
      <c r="E3432" s="8">
        <v>3205</v>
      </c>
      <c r="F3432" t="s">
        <v>8218</v>
      </c>
      <c r="G3432" t="s">
        <v>8223</v>
      </c>
      <c r="H3432" t="s">
        <v>8245</v>
      </c>
      <c r="I3432">
        <v>1409500078</v>
      </c>
      <c r="J3432">
        <v>1406908078</v>
      </c>
      <c r="K3432" t="b">
        <v>0</v>
      </c>
      <c r="L3432">
        <v>43</v>
      </c>
      <c r="M3432" t="b">
        <v>1</v>
      </c>
      <c r="N3432" t="s">
        <v>8269</v>
      </c>
      <c r="O3432" s="9">
        <f t="shared" si="220"/>
        <v>100</v>
      </c>
      <c r="P3432">
        <f t="shared" si="221"/>
        <v>74.53</v>
      </c>
      <c r="Q3432" s="11" t="s">
        <v>8315</v>
      </c>
      <c r="R3432" t="s">
        <v>8316</v>
      </c>
      <c r="S3432" s="16">
        <f t="shared" si="222"/>
        <v>41852.658310185187</v>
      </c>
      <c r="T3432" s="16">
        <f t="shared" si="223"/>
        <v>41882.658310185187</v>
      </c>
    </row>
    <row r="3433" spans="1:20" ht="42" x14ac:dyDescent="0.3">
      <c r="A3433">
        <v>3509</v>
      </c>
      <c r="B3433" s="3" t="s">
        <v>3508</v>
      </c>
      <c r="C3433" s="3" t="s">
        <v>7619</v>
      </c>
      <c r="D3433" s="6">
        <v>3000</v>
      </c>
      <c r="E3433" s="8">
        <v>3190</v>
      </c>
      <c r="F3433" t="s">
        <v>8218</v>
      </c>
      <c r="G3433" t="s">
        <v>8223</v>
      </c>
      <c r="H3433" t="s">
        <v>8245</v>
      </c>
      <c r="I3433">
        <v>1416545700</v>
      </c>
      <c r="J3433">
        <v>1415392666</v>
      </c>
      <c r="K3433" t="b">
        <v>0</v>
      </c>
      <c r="L3433">
        <v>33</v>
      </c>
      <c r="M3433" t="b">
        <v>1</v>
      </c>
      <c r="N3433" t="s">
        <v>8269</v>
      </c>
      <c r="O3433" s="9">
        <f t="shared" si="220"/>
        <v>106</v>
      </c>
      <c r="P3433">
        <f t="shared" si="221"/>
        <v>96.67</v>
      </c>
      <c r="Q3433" s="11" t="s">
        <v>8315</v>
      </c>
      <c r="R3433" t="s">
        <v>8316</v>
      </c>
      <c r="S3433" s="16">
        <f t="shared" si="222"/>
        <v>41950.859560185185</v>
      </c>
      <c r="T3433" s="16">
        <f t="shared" si="223"/>
        <v>41964.204861111109</v>
      </c>
    </row>
    <row r="3434" spans="1:20" ht="42" x14ac:dyDescent="0.3">
      <c r="A3434">
        <v>3364</v>
      </c>
      <c r="B3434" s="3" t="s">
        <v>3363</v>
      </c>
      <c r="C3434" s="3" t="s">
        <v>7474</v>
      </c>
      <c r="D3434" s="6">
        <v>3000</v>
      </c>
      <c r="E3434" s="8">
        <v>3178</v>
      </c>
      <c r="F3434" t="s">
        <v>8218</v>
      </c>
      <c r="G3434" t="s">
        <v>8224</v>
      </c>
      <c r="H3434" t="s">
        <v>8246</v>
      </c>
      <c r="I3434">
        <v>1458075600</v>
      </c>
      <c r="J3434">
        <v>1456183649</v>
      </c>
      <c r="K3434" t="b">
        <v>0</v>
      </c>
      <c r="L3434">
        <v>72</v>
      </c>
      <c r="M3434" t="b">
        <v>1</v>
      </c>
      <c r="N3434" t="s">
        <v>8269</v>
      </c>
      <c r="O3434" s="9">
        <f t="shared" si="220"/>
        <v>106</v>
      </c>
      <c r="P3434">
        <f t="shared" si="221"/>
        <v>44.14</v>
      </c>
      <c r="Q3434" s="11" t="s">
        <v>8315</v>
      </c>
      <c r="R3434" t="s">
        <v>8316</v>
      </c>
      <c r="S3434" s="16">
        <f t="shared" si="222"/>
        <v>42422.977418981478</v>
      </c>
      <c r="T3434" s="16">
        <f t="shared" si="223"/>
        <v>42444.875</v>
      </c>
    </row>
    <row r="3435" spans="1:20" ht="42" x14ac:dyDescent="0.3">
      <c r="A3435">
        <v>3469</v>
      </c>
      <c r="B3435" s="3" t="s">
        <v>3468</v>
      </c>
      <c r="C3435" s="3" t="s">
        <v>7579</v>
      </c>
      <c r="D3435" s="6">
        <v>2800</v>
      </c>
      <c r="E3435" s="8">
        <v>3175</v>
      </c>
      <c r="F3435" t="s">
        <v>8218</v>
      </c>
      <c r="G3435" t="s">
        <v>8223</v>
      </c>
      <c r="H3435" t="s">
        <v>8245</v>
      </c>
      <c r="I3435">
        <v>1461857045</v>
      </c>
      <c r="J3435">
        <v>1459265045</v>
      </c>
      <c r="K3435" t="b">
        <v>0</v>
      </c>
      <c r="L3435">
        <v>63</v>
      </c>
      <c r="M3435" t="b">
        <v>1</v>
      </c>
      <c r="N3435" t="s">
        <v>8269</v>
      </c>
      <c r="O3435" s="9">
        <f t="shared" si="220"/>
        <v>113</v>
      </c>
      <c r="P3435">
        <f t="shared" si="221"/>
        <v>50.4</v>
      </c>
      <c r="Q3435" s="11" t="s">
        <v>8315</v>
      </c>
      <c r="R3435" t="s">
        <v>8316</v>
      </c>
      <c r="S3435" s="16">
        <f t="shared" si="222"/>
        <v>42458.641724537039</v>
      </c>
      <c r="T3435" s="16">
        <f t="shared" si="223"/>
        <v>42488.641724537039</v>
      </c>
    </row>
    <row r="3436" spans="1:20" ht="42" x14ac:dyDescent="0.3">
      <c r="A3436">
        <v>2790</v>
      </c>
      <c r="B3436" s="3" t="s">
        <v>2790</v>
      </c>
      <c r="C3436" s="3" t="s">
        <v>6900</v>
      </c>
      <c r="D3436" s="6">
        <v>3000</v>
      </c>
      <c r="E3436" s="8">
        <v>3160</v>
      </c>
      <c r="F3436" t="s">
        <v>8218</v>
      </c>
      <c r="G3436" t="s">
        <v>8223</v>
      </c>
      <c r="H3436" t="s">
        <v>8245</v>
      </c>
      <c r="I3436">
        <v>1423693903</v>
      </c>
      <c r="J3436">
        <v>1421101903</v>
      </c>
      <c r="K3436" t="b">
        <v>0</v>
      </c>
      <c r="L3436">
        <v>66</v>
      </c>
      <c r="M3436" t="b">
        <v>1</v>
      </c>
      <c r="N3436" t="s">
        <v>8269</v>
      </c>
      <c r="O3436" s="9">
        <f t="shared" si="220"/>
        <v>105</v>
      </c>
      <c r="P3436">
        <f t="shared" si="221"/>
        <v>47.88</v>
      </c>
      <c r="Q3436" s="11" t="s">
        <v>8315</v>
      </c>
      <c r="R3436" t="s">
        <v>8316</v>
      </c>
      <c r="S3436" s="16">
        <f t="shared" si="222"/>
        <v>42016.938692129625</v>
      </c>
      <c r="T3436" s="16">
        <f t="shared" si="223"/>
        <v>42046.938692129625</v>
      </c>
    </row>
    <row r="3437" spans="1:20" ht="70" x14ac:dyDescent="0.3">
      <c r="A3437">
        <v>3624</v>
      </c>
      <c r="B3437" s="3" t="s">
        <v>3622</v>
      </c>
      <c r="C3437" s="3" t="s">
        <v>7734</v>
      </c>
      <c r="D3437" s="6">
        <v>3000</v>
      </c>
      <c r="E3437" s="8">
        <v>3148</v>
      </c>
      <c r="F3437" t="s">
        <v>8218</v>
      </c>
      <c r="G3437" t="s">
        <v>8223</v>
      </c>
      <c r="H3437" t="s">
        <v>8245</v>
      </c>
      <c r="I3437">
        <v>1471977290</v>
      </c>
      <c r="J3437">
        <v>1466793290</v>
      </c>
      <c r="K3437" t="b">
        <v>0</v>
      </c>
      <c r="L3437">
        <v>39</v>
      </c>
      <c r="M3437" t="b">
        <v>1</v>
      </c>
      <c r="N3437" t="s">
        <v>8269</v>
      </c>
      <c r="O3437" s="9">
        <f t="shared" si="220"/>
        <v>105</v>
      </c>
      <c r="P3437">
        <f t="shared" si="221"/>
        <v>80.72</v>
      </c>
      <c r="Q3437" s="11" t="s">
        <v>8315</v>
      </c>
      <c r="R3437" t="s">
        <v>8316</v>
      </c>
      <c r="S3437" s="16">
        <f t="shared" si="222"/>
        <v>42545.774189814809</v>
      </c>
      <c r="T3437" s="16">
        <f t="shared" si="223"/>
        <v>42605.774189814809</v>
      </c>
    </row>
    <row r="3438" spans="1:20" ht="42" x14ac:dyDescent="0.3">
      <c r="A3438">
        <v>3238</v>
      </c>
      <c r="B3438" s="3" t="s">
        <v>3238</v>
      </c>
      <c r="C3438" s="3" t="s">
        <v>7348</v>
      </c>
      <c r="D3438" s="6">
        <v>2800</v>
      </c>
      <c r="E3438" s="8">
        <v>3145</v>
      </c>
      <c r="F3438" t="s">
        <v>8218</v>
      </c>
      <c r="G3438" t="s">
        <v>8224</v>
      </c>
      <c r="H3438" t="s">
        <v>8246</v>
      </c>
      <c r="I3438">
        <v>1435752898</v>
      </c>
      <c r="J3438">
        <v>1433160898</v>
      </c>
      <c r="K3438" t="b">
        <v>1</v>
      </c>
      <c r="L3438">
        <v>79</v>
      </c>
      <c r="M3438" t="b">
        <v>1</v>
      </c>
      <c r="N3438" t="s">
        <v>8269</v>
      </c>
      <c r="O3438" s="9">
        <f t="shared" si="220"/>
        <v>112</v>
      </c>
      <c r="P3438">
        <f t="shared" si="221"/>
        <v>39.81</v>
      </c>
      <c r="Q3438" s="11" t="s">
        <v>8315</v>
      </c>
      <c r="R3438" t="s">
        <v>8316</v>
      </c>
      <c r="S3438" s="16">
        <f t="shared" si="222"/>
        <v>42156.510393518518</v>
      </c>
      <c r="T3438" s="16">
        <f t="shared" si="223"/>
        <v>42186.510393518518</v>
      </c>
    </row>
    <row r="3439" spans="1:20" ht="42" x14ac:dyDescent="0.3">
      <c r="A3439">
        <v>3380</v>
      </c>
      <c r="B3439" s="3" t="s">
        <v>3379</v>
      </c>
      <c r="C3439" s="3" t="s">
        <v>7490</v>
      </c>
      <c r="D3439" s="6">
        <v>3000</v>
      </c>
      <c r="E3439" s="8">
        <v>3133</v>
      </c>
      <c r="F3439" t="s">
        <v>8218</v>
      </c>
      <c r="G3439" t="s">
        <v>8223</v>
      </c>
      <c r="H3439" t="s">
        <v>8245</v>
      </c>
      <c r="I3439">
        <v>1417305178</v>
      </c>
      <c r="J3439">
        <v>1414277578</v>
      </c>
      <c r="K3439" t="b">
        <v>0</v>
      </c>
      <c r="L3439">
        <v>28</v>
      </c>
      <c r="M3439" t="b">
        <v>1</v>
      </c>
      <c r="N3439" t="s">
        <v>8269</v>
      </c>
      <c r="O3439" s="9">
        <f t="shared" si="220"/>
        <v>104</v>
      </c>
      <c r="P3439">
        <f t="shared" si="221"/>
        <v>111.89</v>
      </c>
      <c r="Q3439" s="11" t="s">
        <v>8315</v>
      </c>
      <c r="R3439" t="s">
        <v>8316</v>
      </c>
      <c r="S3439" s="16">
        <f t="shared" si="222"/>
        <v>41937.95344907407</v>
      </c>
      <c r="T3439" s="16">
        <f t="shared" si="223"/>
        <v>41972.995115740734</v>
      </c>
    </row>
    <row r="3440" spans="1:20" ht="42" x14ac:dyDescent="0.3">
      <c r="A3440">
        <v>3222</v>
      </c>
      <c r="B3440" s="3" t="s">
        <v>3222</v>
      </c>
      <c r="C3440" s="3" t="s">
        <v>7332</v>
      </c>
      <c r="D3440" s="6">
        <v>2500</v>
      </c>
      <c r="E3440" s="8">
        <v>3120</v>
      </c>
      <c r="F3440" t="s">
        <v>8218</v>
      </c>
      <c r="G3440" t="s">
        <v>8223</v>
      </c>
      <c r="H3440" t="s">
        <v>8245</v>
      </c>
      <c r="I3440">
        <v>1445722140</v>
      </c>
      <c r="J3440">
        <v>1443016697</v>
      </c>
      <c r="K3440" t="b">
        <v>1</v>
      </c>
      <c r="L3440">
        <v>84</v>
      </c>
      <c r="M3440" t="b">
        <v>1</v>
      </c>
      <c r="N3440" t="s">
        <v>8269</v>
      </c>
      <c r="O3440" s="9">
        <f t="shared" si="220"/>
        <v>125</v>
      </c>
      <c r="P3440">
        <f t="shared" si="221"/>
        <v>37.14</v>
      </c>
      <c r="Q3440" s="11" t="s">
        <v>8315</v>
      </c>
      <c r="R3440" t="s">
        <v>8316</v>
      </c>
      <c r="S3440" s="16">
        <f t="shared" si="222"/>
        <v>42270.582141203704</v>
      </c>
      <c r="T3440" s="16">
        <f t="shared" si="223"/>
        <v>42301.895138888889</v>
      </c>
    </row>
    <row r="3441" spans="1:20" ht="42" x14ac:dyDescent="0.3">
      <c r="A3441">
        <v>3616</v>
      </c>
      <c r="B3441" s="3" t="s">
        <v>3614</v>
      </c>
      <c r="C3441" s="3" t="s">
        <v>7726</v>
      </c>
      <c r="D3441" s="6">
        <v>2500</v>
      </c>
      <c r="E3441" s="8">
        <v>3120</v>
      </c>
      <c r="F3441" t="s">
        <v>8218</v>
      </c>
      <c r="G3441" t="s">
        <v>8224</v>
      </c>
      <c r="H3441" t="s">
        <v>8246</v>
      </c>
      <c r="I3441">
        <v>1426801664</v>
      </c>
      <c r="J3441">
        <v>1424213264</v>
      </c>
      <c r="K3441" t="b">
        <v>0</v>
      </c>
      <c r="L3441">
        <v>45</v>
      </c>
      <c r="M3441" t="b">
        <v>1</v>
      </c>
      <c r="N3441" t="s">
        <v>8269</v>
      </c>
      <c r="O3441" s="9">
        <f t="shared" si="220"/>
        <v>125</v>
      </c>
      <c r="P3441">
        <f t="shared" si="221"/>
        <v>69.33</v>
      </c>
      <c r="Q3441" s="11" t="s">
        <v>8315</v>
      </c>
      <c r="R3441" t="s">
        <v>8316</v>
      </c>
      <c r="S3441" s="16">
        <f t="shared" si="222"/>
        <v>42052.949814814812</v>
      </c>
      <c r="T3441" s="16">
        <f t="shared" si="223"/>
        <v>42082.908148148148</v>
      </c>
    </row>
    <row r="3442" spans="1:20" ht="42" x14ac:dyDescent="0.3">
      <c r="A3442">
        <v>3414</v>
      </c>
      <c r="B3442" s="3" t="s">
        <v>3413</v>
      </c>
      <c r="C3442" s="3" t="s">
        <v>7524</v>
      </c>
      <c r="D3442" s="6">
        <v>3000</v>
      </c>
      <c r="E3442" s="8">
        <v>3105</v>
      </c>
      <c r="F3442" t="s">
        <v>8218</v>
      </c>
      <c r="G3442" t="s">
        <v>8223</v>
      </c>
      <c r="H3442" t="s">
        <v>8245</v>
      </c>
      <c r="I3442">
        <v>1480579140</v>
      </c>
      <c r="J3442">
        <v>1478030325</v>
      </c>
      <c r="K3442" t="b">
        <v>0</v>
      </c>
      <c r="L3442">
        <v>44</v>
      </c>
      <c r="M3442" t="b">
        <v>1</v>
      </c>
      <c r="N3442" t="s">
        <v>8269</v>
      </c>
      <c r="O3442" s="9">
        <f t="shared" si="220"/>
        <v>104</v>
      </c>
      <c r="P3442">
        <f t="shared" si="221"/>
        <v>70.569999999999993</v>
      </c>
      <c r="Q3442" s="11" t="s">
        <v>8315</v>
      </c>
      <c r="R3442" t="s">
        <v>8316</v>
      </c>
      <c r="S3442" s="16">
        <f t="shared" si="222"/>
        <v>42675.832465277781</v>
      </c>
      <c r="T3442" s="16">
        <f t="shared" si="223"/>
        <v>42705.332638888889</v>
      </c>
    </row>
    <row r="3443" spans="1:20" ht="42" x14ac:dyDescent="0.3">
      <c r="A3443">
        <v>3168</v>
      </c>
      <c r="B3443" s="3" t="s">
        <v>3168</v>
      </c>
      <c r="C3443" s="3" t="s">
        <v>7278</v>
      </c>
      <c r="D3443" s="6">
        <v>2500</v>
      </c>
      <c r="E3443" s="8">
        <v>3105</v>
      </c>
      <c r="F3443" t="s">
        <v>8218</v>
      </c>
      <c r="G3443" t="s">
        <v>8223</v>
      </c>
      <c r="H3443" t="s">
        <v>8245</v>
      </c>
      <c r="I3443">
        <v>1402696800</v>
      </c>
      <c r="J3443">
        <v>1399948353</v>
      </c>
      <c r="K3443" t="b">
        <v>1</v>
      </c>
      <c r="L3443">
        <v>61</v>
      </c>
      <c r="M3443" t="b">
        <v>1</v>
      </c>
      <c r="N3443" t="s">
        <v>8269</v>
      </c>
      <c r="O3443" s="9">
        <f t="shared" si="220"/>
        <v>124</v>
      </c>
      <c r="P3443">
        <f t="shared" si="221"/>
        <v>50.9</v>
      </c>
      <c r="Q3443" s="11" t="s">
        <v>8315</v>
      </c>
      <c r="R3443" t="s">
        <v>8316</v>
      </c>
      <c r="S3443" s="16">
        <f t="shared" si="222"/>
        <v>41772.105937500004</v>
      </c>
      <c r="T3443" s="16">
        <f t="shared" si="223"/>
        <v>41803.916666666664</v>
      </c>
    </row>
    <row r="3444" spans="1:20" ht="42" x14ac:dyDescent="0.3">
      <c r="A3444">
        <v>2825</v>
      </c>
      <c r="B3444" s="3" t="s">
        <v>2825</v>
      </c>
      <c r="C3444" s="3" t="s">
        <v>6935</v>
      </c>
      <c r="D3444" s="6">
        <v>3000</v>
      </c>
      <c r="E3444" s="8">
        <v>3100</v>
      </c>
      <c r="F3444" t="s">
        <v>8218</v>
      </c>
      <c r="G3444" t="s">
        <v>8224</v>
      </c>
      <c r="H3444" t="s">
        <v>8246</v>
      </c>
      <c r="I3444">
        <v>1449255686</v>
      </c>
      <c r="J3444">
        <v>1446663686</v>
      </c>
      <c r="K3444" t="b">
        <v>0</v>
      </c>
      <c r="L3444">
        <v>51</v>
      </c>
      <c r="M3444" t="b">
        <v>1</v>
      </c>
      <c r="N3444" t="s">
        <v>8269</v>
      </c>
      <c r="O3444" s="9">
        <f t="shared" si="220"/>
        <v>103</v>
      </c>
      <c r="P3444">
        <f t="shared" si="221"/>
        <v>60.78</v>
      </c>
      <c r="Q3444" s="11" t="s">
        <v>8315</v>
      </c>
      <c r="R3444" t="s">
        <v>8316</v>
      </c>
      <c r="S3444" s="16">
        <f t="shared" si="222"/>
        <v>42312.792662037042</v>
      </c>
      <c r="T3444" s="16">
        <f t="shared" si="223"/>
        <v>42342.792662037042</v>
      </c>
    </row>
    <row r="3445" spans="1:20" ht="42" x14ac:dyDescent="0.3">
      <c r="A3445">
        <v>3696</v>
      </c>
      <c r="B3445" s="3" t="s">
        <v>3693</v>
      </c>
      <c r="C3445" s="3" t="s">
        <v>7806</v>
      </c>
      <c r="D3445" s="6">
        <v>2000</v>
      </c>
      <c r="E3445" s="8">
        <v>3100</v>
      </c>
      <c r="F3445" t="s">
        <v>8218</v>
      </c>
      <c r="G3445" t="s">
        <v>8224</v>
      </c>
      <c r="H3445" t="s">
        <v>8246</v>
      </c>
      <c r="I3445">
        <v>1423838916</v>
      </c>
      <c r="J3445">
        <v>1418654916</v>
      </c>
      <c r="K3445" t="b">
        <v>0</v>
      </c>
      <c r="L3445">
        <v>78</v>
      </c>
      <c r="M3445" t="b">
        <v>1</v>
      </c>
      <c r="N3445" t="s">
        <v>8269</v>
      </c>
      <c r="O3445" s="9">
        <f t="shared" si="220"/>
        <v>155</v>
      </c>
      <c r="P3445">
        <f t="shared" si="221"/>
        <v>39.74</v>
      </c>
      <c r="Q3445" s="11" t="s">
        <v>8315</v>
      </c>
      <c r="R3445" t="s">
        <v>8316</v>
      </c>
      <c r="S3445" s="16">
        <f t="shared" si="222"/>
        <v>41988.617083333331</v>
      </c>
      <c r="T3445" s="16">
        <f t="shared" si="223"/>
        <v>42048.617083333331</v>
      </c>
    </row>
    <row r="3446" spans="1:20" ht="42" x14ac:dyDescent="0.3">
      <c r="A3446">
        <v>3667</v>
      </c>
      <c r="B3446" s="3" t="s">
        <v>3664</v>
      </c>
      <c r="C3446" s="3" t="s">
        <v>7777</v>
      </c>
      <c r="D3446" s="6">
        <v>3000</v>
      </c>
      <c r="E3446" s="8">
        <v>3095.11</v>
      </c>
      <c r="F3446" t="s">
        <v>8218</v>
      </c>
      <c r="G3446" t="s">
        <v>8224</v>
      </c>
      <c r="H3446" t="s">
        <v>8246</v>
      </c>
      <c r="I3446">
        <v>1437261419</v>
      </c>
      <c r="J3446">
        <v>1434669419</v>
      </c>
      <c r="K3446" t="b">
        <v>0</v>
      </c>
      <c r="L3446">
        <v>58</v>
      </c>
      <c r="M3446" t="b">
        <v>1</v>
      </c>
      <c r="N3446" t="s">
        <v>8269</v>
      </c>
      <c r="O3446" s="9">
        <f t="shared" si="220"/>
        <v>103</v>
      </c>
      <c r="P3446">
        <f t="shared" si="221"/>
        <v>53.36</v>
      </c>
      <c r="Q3446" s="11" t="s">
        <v>8315</v>
      </c>
      <c r="R3446" t="s">
        <v>8316</v>
      </c>
      <c r="S3446" s="16">
        <f t="shared" si="222"/>
        <v>42173.970127314817</v>
      </c>
      <c r="T3446" s="16">
        <f t="shared" si="223"/>
        <v>42203.970127314817</v>
      </c>
    </row>
    <row r="3447" spans="1:20" ht="28" x14ac:dyDescent="0.3">
      <c r="A3447">
        <v>3573</v>
      </c>
      <c r="B3447" s="3" t="s">
        <v>3572</v>
      </c>
      <c r="C3447" s="3" t="s">
        <v>7683</v>
      </c>
      <c r="D3447" s="6">
        <v>3000</v>
      </c>
      <c r="E3447" s="8">
        <v>3084</v>
      </c>
      <c r="F3447" t="s">
        <v>8218</v>
      </c>
      <c r="G3447" t="s">
        <v>8224</v>
      </c>
      <c r="H3447" t="s">
        <v>8246</v>
      </c>
      <c r="I3447">
        <v>1415440846</v>
      </c>
      <c r="J3447">
        <v>1412845246</v>
      </c>
      <c r="K3447" t="b">
        <v>0</v>
      </c>
      <c r="L3447">
        <v>78</v>
      </c>
      <c r="M3447" t="b">
        <v>1</v>
      </c>
      <c r="N3447" t="s">
        <v>8269</v>
      </c>
      <c r="O3447" s="9">
        <f t="shared" si="220"/>
        <v>103</v>
      </c>
      <c r="P3447">
        <f t="shared" si="221"/>
        <v>39.54</v>
      </c>
      <c r="Q3447" s="11" t="s">
        <v>8315</v>
      </c>
      <c r="R3447" t="s">
        <v>8316</v>
      </c>
      <c r="S3447" s="16">
        <f t="shared" si="222"/>
        <v>41921.375532407408</v>
      </c>
      <c r="T3447" s="16">
        <f t="shared" si="223"/>
        <v>41951.417199074072</v>
      </c>
    </row>
    <row r="3448" spans="1:20" ht="28" x14ac:dyDescent="0.3">
      <c r="A3448">
        <v>3595</v>
      </c>
      <c r="B3448" s="3" t="s">
        <v>3594</v>
      </c>
      <c r="C3448" s="3" t="s">
        <v>7705</v>
      </c>
      <c r="D3448" s="6">
        <v>2600</v>
      </c>
      <c r="E3448" s="8">
        <v>3081</v>
      </c>
      <c r="F3448" t="s">
        <v>8218</v>
      </c>
      <c r="G3448" t="s">
        <v>8223</v>
      </c>
      <c r="H3448" t="s">
        <v>8245</v>
      </c>
      <c r="I3448">
        <v>1426229940</v>
      </c>
      <c r="J3448">
        <v>1423959123</v>
      </c>
      <c r="K3448" t="b">
        <v>0</v>
      </c>
      <c r="L3448">
        <v>62</v>
      </c>
      <c r="M3448" t="b">
        <v>1</v>
      </c>
      <c r="N3448" t="s">
        <v>8269</v>
      </c>
      <c r="O3448" s="9">
        <f t="shared" si="220"/>
        <v>119</v>
      </c>
      <c r="P3448">
        <f t="shared" si="221"/>
        <v>49.69</v>
      </c>
      <c r="Q3448" s="11" t="s">
        <v>8315</v>
      </c>
      <c r="R3448" t="s">
        <v>8316</v>
      </c>
      <c r="S3448" s="16">
        <f t="shared" si="222"/>
        <v>42050.008368055554</v>
      </c>
      <c r="T3448" s="16">
        <f t="shared" si="223"/>
        <v>42076.290972222225</v>
      </c>
    </row>
    <row r="3449" spans="1:20" ht="42" x14ac:dyDescent="0.3">
      <c r="A3449">
        <v>3515</v>
      </c>
      <c r="B3449" s="3" t="s">
        <v>3514</v>
      </c>
      <c r="C3449" s="3" t="s">
        <v>7625</v>
      </c>
      <c r="D3449" s="6">
        <v>3000</v>
      </c>
      <c r="E3449" s="8">
        <v>3080</v>
      </c>
      <c r="F3449" t="s">
        <v>8218</v>
      </c>
      <c r="G3449" t="s">
        <v>8223</v>
      </c>
      <c r="H3449" t="s">
        <v>8245</v>
      </c>
      <c r="I3449">
        <v>1433097171</v>
      </c>
      <c r="J3449">
        <v>1430505171</v>
      </c>
      <c r="K3449" t="b">
        <v>0</v>
      </c>
      <c r="L3449">
        <v>46</v>
      </c>
      <c r="M3449" t="b">
        <v>1</v>
      </c>
      <c r="N3449" t="s">
        <v>8269</v>
      </c>
      <c r="O3449" s="9">
        <f t="shared" si="220"/>
        <v>103</v>
      </c>
      <c r="P3449">
        <f t="shared" si="221"/>
        <v>66.959999999999994</v>
      </c>
      <c r="Q3449" s="11" t="s">
        <v>8315</v>
      </c>
      <c r="R3449" t="s">
        <v>8316</v>
      </c>
      <c r="S3449" s="16">
        <f t="shared" si="222"/>
        <v>42125.772812499999</v>
      </c>
      <c r="T3449" s="16">
        <f t="shared" si="223"/>
        <v>42155.772812499999</v>
      </c>
    </row>
    <row r="3450" spans="1:20" ht="42" x14ac:dyDescent="0.3">
      <c r="A3450">
        <v>3625</v>
      </c>
      <c r="B3450" s="3" t="s">
        <v>3623</v>
      </c>
      <c r="C3450" s="3" t="s">
        <v>7735</v>
      </c>
      <c r="D3450" s="6">
        <v>3000</v>
      </c>
      <c r="E3450" s="8">
        <v>3080</v>
      </c>
      <c r="F3450" t="s">
        <v>8218</v>
      </c>
      <c r="G3450" t="s">
        <v>8224</v>
      </c>
      <c r="H3450" t="s">
        <v>8246</v>
      </c>
      <c r="I3450">
        <v>1435851577</v>
      </c>
      <c r="J3450">
        <v>1433259577</v>
      </c>
      <c r="K3450" t="b">
        <v>0</v>
      </c>
      <c r="L3450">
        <v>78</v>
      </c>
      <c r="M3450" t="b">
        <v>1</v>
      </c>
      <c r="N3450" t="s">
        <v>8269</v>
      </c>
      <c r="O3450" s="9">
        <f t="shared" si="220"/>
        <v>103</v>
      </c>
      <c r="P3450">
        <f t="shared" si="221"/>
        <v>39.49</v>
      </c>
      <c r="Q3450" s="11" t="s">
        <v>8315</v>
      </c>
      <c r="R3450" t="s">
        <v>8316</v>
      </c>
      <c r="S3450" s="16">
        <f t="shared" si="222"/>
        <v>42157.652511574073</v>
      </c>
      <c r="T3450" s="16">
        <f t="shared" si="223"/>
        <v>42187.652511574073</v>
      </c>
    </row>
    <row r="3451" spans="1:20" ht="42" x14ac:dyDescent="0.3">
      <c r="A3451">
        <v>3659</v>
      </c>
      <c r="B3451" s="3" t="s">
        <v>3656</v>
      </c>
      <c r="C3451" s="3" t="s">
        <v>7769</v>
      </c>
      <c r="D3451" s="6">
        <v>3000</v>
      </c>
      <c r="E3451" s="8">
        <v>3061</v>
      </c>
      <c r="F3451" t="s">
        <v>8218</v>
      </c>
      <c r="G3451" t="s">
        <v>8223</v>
      </c>
      <c r="H3451" t="s">
        <v>8245</v>
      </c>
      <c r="I3451">
        <v>1426775940</v>
      </c>
      <c r="J3451">
        <v>1424414350</v>
      </c>
      <c r="K3451" t="b">
        <v>0</v>
      </c>
      <c r="L3451">
        <v>13</v>
      </c>
      <c r="M3451" t="b">
        <v>1</v>
      </c>
      <c r="N3451" t="s">
        <v>8269</v>
      </c>
      <c r="O3451" s="9">
        <f t="shared" si="220"/>
        <v>102</v>
      </c>
      <c r="P3451">
        <f t="shared" si="221"/>
        <v>235.46</v>
      </c>
      <c r="Q3451" s="11" t="s">
        <v>8315</v>
      </c>
      <c r="R3451" t="s">
        <v>8316</v>
      </c>
      <c r="S3451" s="16">
        <f t="shared" si="222"/>
        <v>42055.277199074073</v>
      </c>
      <c r="T3451" s="16">
        <f t="shared" si="223"/>
        <v>42082.610416666663</v>
      </c>
    </row>
    <row r="3452" spans="1:20" ht="28" x14ac:dyDescent="0.3">
      <c r="A3452">
        <v>3354</v>
      </c>
      <c r="B3452" s="3" t="s">
        <v>3353</v>
      </c>
      <c r="C3452" s="3" t="s">
        <v>7464</v>
      </c>
      <c r="D3452" s="6">
        <v>3000</v>
      </c>
      <c r="E3452" s="8">
        <v>3058</v>
      </c>
      <c r="F3452" t="s">
        <v>8218</v>
      </c>
      <c r="G3452" t="s">
        <v>8223</v>
      </c>
      <c r="H3452" t="s">
        <v>8245</v>
      </c>
      <c r="I3452">
        <v>1446091260</v>
      </c>
      <c r="J3452">
        <v>1443029206</v>
      </c>
      <c r="K3452" t="b">
        <v>0</v>
      </c>
      <c r="L3452">
        <v>55</v>
      </c>
      <c r="M3452" t="b">
        <v>1</v>
      </c>
      <c r="N3452" t="s">
        <v>8269</v>
      </c>
      <c r="O3452" s="9">
        <f t="shared" si="220"/>
        <v>102</v>
      </c>
      <c r="P3452">
        <f t="shared" si="221"/>
        <v>55.6</v>
      </c>
      <c r="Q3452" s="11" t="s">
        <v>8315</v>
      </c>
      <c r="R3452" t="s">
        <v>8316</v>
      </c>
      <c r="S3452" s="16">
        <f t="shared" si="222"/>
        <v>42270.7269212963</v>
      </c>
      <c r="T3452" s="16">
        <f t="shared" si="223"/>
        <v>42306.167361111111</v>
      </c>
    </row>
    <row r="3453" spans="1:20" ht="42" x14ac:dyDescent="0.3">
      <c r="A3453">
        <v>2802</v>
      </c>
      <c r="B3453" s="3" t="s">
        <v>2802</v>
      </c>
      <c r="C3453" s="3" t="s">
        <v>6912</v>
      </c>
      <c r="D3453" s="6">
        <v>3000</v>
      </c>
      <c r="E3453" s="8">
        <v>3055</v>
      </c>
      <c r="F3453" t="s">
        <v>8218</v>
      </c>
      <c r="G3453" t="s">
        <v>8224</v>
      </c>
      <c r="H3453" t="s">
        <v>8246</v>
      </c>
      <c r="I3453">
        <v>1438875107</v>
      </c>
      <c r="J3453">
        <v>1436283107</v>
      </c>
      <c r="K3453" t="b">
        <v>0</v>
      </c>
      <c r="L3453">
        <v>90</v>
      </c>
      <c r="M3453" t="b">
        <v>1</v>
      </c>
      <c r="N3453" t="s">
        <v>8269</v>
      </c>
      <c r="O3453" s="9">
        <f t="shared" si="220"/>
        <v>102</v>
      </c>
      <c r="P3453">
        <f t="shared" si="221"/>
        <v>33.94</v>
      </c>
      <c r="Q3453" s="11" t="s">
        <v>8315</v>
      </c>
      <c r="R3453" t="s">
        <v>8316</v>
      </c>
      <c r="S3453" s="16">
        <f t="shared" si="222"/>
        <v>42192.64707175926</v>
      </c>
      <c r="T3453" s="16">
        <f t="shared" si="223"/>
        <v>42222.64707175926</v>
      </c>
    </row>
    <row r="3454" spans="1:20" ht="42" x14ac:dyDescent="0.3">
      <c r="A3454">
        <v>3901</v>
      </c>
      <c r="B3454" s="3" t="s">
        <v>3898</v>
      </c>
      <c r="C3454" s="3" t="s">
        <v>8009</v>
      </c>
      <c r="D3454" s="6">
        <v>3000</v>
      </c>
      <c r="E3454" s="8">
        <v>25</v>
      </c>
      <c r="F3454" t="s">
        <v>8220</v>
      </c>
      <c r="G3454" t="s">
        <v>8223</v>
      </c>
      <c r="H3454" t="s">
        <v>8245</v>
      </c>
      <c r="I3454">
        <v>1450554599</v>
      </c>
      <c r="J3454">
        <v>1447098599</v>
      </c>
      <c r="K3454" t="b">
        <v>0</v>
      </c>
      <c r="L3454">
        <v>1</v>
      </c>
      <c r="M3454" t="b">
        <v>0</v>
      </c>
      <c r="N3454" t="s">
        <v>8269</v>
      </c>
      <c r="O3454" s="9">
        <f t="shared" si="220"/>
        <v>1</v>
      </c>
      <c r="P3454">
        <f t="shared" si="221"/>
        <v>25</v>
      </c>
      <c r="Q3454" s="11" t="s">
        <v>8315</v>
      </c>
      <c r="R3454" t="s">
        <v>8316</v>
      </c>
      <c r="S3454" s="16">
        <f t="shared" si="222"/>
        <v>42317.826377314821</v>
      </c>
      <c r="T3454" s="16">
        <f t="shared" si="223"/>
        <v>42357.826377314821</v>
      </c>
    </row>
    <row r="3455" spans="1:20" ht="42" x14ac:dyDescent="0.3">
      <c r="A3455">
        <v>3902</v>
      </c>
      <c r="B3455" s="3" t="s">
        <v>3899</v>
      </c>
      <c r="C3455" s="3" t="s">
        <v>8010</v>
      </c>
      <c r="D3455" s="6">
        <v>3000</v>
      </c>
      <c r="E3455" s="8">
        <v>1465</v>
      </c>
      <c r="F3455" t="s">
        <v>8220</v>
      </c>
      <c r="G3455" t="s">
        <v>8224</v>
      </c>
      <c r="H3455" t="s">
        <v>8246</v>
      </c>
      <c r="I3455">
        <v>1479125642</v>
      </c>
      <c r="J3455">
        <v>1476962042</v>
      </c>
      <c r="K3455" t="b">
        <v>0</v>
      </c>
      <c r="L3455">
        <v>31</v>
      </c>
      <c r="M3455" t="b">
        <v>0</v>
      </c>
      <c r="N3455" t="s">
        <v>8269</v>
      </c>
      <c r="O3455" s="9">
        <f t="shared" si="220"/>
        <v>49</v>
      </c>
      <c r="P3455">
        <f t="shared" si="221"/>
        <v>47.26</v>
      </c>
      <c r="Q3455" s="11" t="s">
        <v>8315</v>
      </c>
      <c r="R3455" t="s">
        <v>8316</v>
      </c>
      <c r="S3455" s="16">
        <f t="shared" si="222"/>
        <v>42663.468078703707</v>
      </c>
      <c r="T3455" s="16">
        <f t="shared" si="223"/>
        <v>42688.509745370371</v>
      </c>
    </row>
    <row r="3456" spans="1:20" ht="42" x14ac:dyDescent="0.3">
      <c r="A3456">
        <v>3921</v>
      </c>
      <c r="B3456" s="3" t="s">
        <v>3918</v>
      </c>
      <c r="C3456" s="3" t="s">
        <v>8029</v>
      </c>
      <c r="D3456" s="6">
        <v>3000</v>
      </c>
      <c r="E3456" s="8">
        <v>0</v>
      </c>
      <c r="F3456" t="s">
        <v>8220</v>
      </c>
      <c r="G3456" t="s">
        <v>8224</v>
      </c>
      <c r="H3456" t="s">
        <v>8246</v>
      </c>
      <c r="I3456">
        <v>1414346400</v>
      </c>
      <c r="J3456">
        <v>1413291655</v>
      </c>
      <c r="K3456" t="b">
        <v>0</v>
      </c>
      <c r="L3456">
        <v>0</v>
      </c>
      <c r="M3456" t="b">
        <v>0</v>
      </c>
      <c r="N3456" t="s">
        <v>8269</v>
      </c>
      <c r="O3456" s="9">
        <f t="shared" si="220"/>
        <v>0</v>
      </c>
      <c r="P3456">
        <f t="shared" si="221"/>
        <v>0</v>
      </c>
      <c r="Q3456" s="11" t="s">
        <v>8315</v>
      </c>
      <c r="R3456" t="s">
        <v>8316</v>
      </c>
      <c r="S3456" s="16">
        <f t="shared" si="222"/>
        <v>41926.542303240742</v>
      </c>
      <c r="T3456" s="16">
        <f t="shared" si="223"/>
        <v>41938.75</v>
      </c>
    </row>
    <row r="3457" spans="1:20" ht="56" x14ac:dyDescent="0.3">
      <c r="A3457">
        <v>3935</v>
      </c>
      <c r="B3457" s="3" t="s">
        <v>3932</v>
      </c>
      <c r="C3457" s="3" t="s">
        <v>8043</v>
      </c>
      <c r="D3457" s="6">
        <v>3000</v>
      </c>
      <c r="E3457" s="8">
        <v>1315</v>
      </c>
      <c r="F3457" t="s">
        <v>8220</v>
      </c>
      <c r="G3457" t="s">
        <v>8224</v>
      </c>
      <c r="H3457" t="s">
        <v>8246</v>
      </c>
      <c r="I3457">
        <v>1443973546</v>
      </c>
      <c r="J3457">
        <v>1438789546</v>
      </c>
      <c r="K3457" t="b">
        <v>0</v>
      </c>
      <c r="L3457">
        <v>23</v>
      </c>
      <c r="M3457" t="b">
        <v>0</v>
      </c>
      <c r="N3457" t="s">
        <v>8269</v>
      </c>
      <c r="O3457" s="9">
        <f t="shared" si="220"/>
        <v>44</v>
      </c>
      <c r="P3457">
        <f t="shared" si="221"/>
        <v>57.17</v>
      </c>
      <c r="Q3457" s="11" t="s">
        <v>8315</v>
      </c>
      <c r="R3457" t="s">
        <v>8316</v>
      </c>
      <c r="S3457" s="16">
        <f t="shared" si="222"/>
        <v>42221.656782407401</v>
      </c>
      <c r="T3457" s="16">
        <f t="shared" si="223"/>
        <v>42281.656782407401</v>
      </c>
    </row>
    <row r="3458" spans="1:20" ht="42" x14ac:dyDescent="0.3">
      <c r="A3458">
        <v>3947</v>
      </c>
      <c r="B3458" s="3" t="s">
        <v>3944</v>
      </c>
      <c r="C3458" s="3" t="s">
        <v>8055</v>
      </c>
      <c r="D3458" s="6">
        <v>3000</v>
      </c>
      <c r="E3458" s="8">
        <v>101</v>
      </c>
      <c r="F3458" t="s">
        <v>8220</v>
      </c>
      <c r="G3458" t="s">
        <v>8223</v>
      </c>
      <c r="H3458" t="s">
        <v>8245</v>
      </c>
      <c r="I3458">
        <v>1475378744</v>
      </c>
      <c r="J3458">
        <v>1472786744</v>
      </c>
      <c r="K3458" t="b">
        <v>0</v>
      </c>
      <c r="L3458">
        <v>2</v>
      </c>
      <c r="M3458" t="b">
        <v>0</v>
      </c>
      <c r="N3458" t="s">
        <v>8269</v>
      </c>
      <c r="O3458" s="9">
        <f t="shared" si="220"/>
        <v>3</v>
      </c>
      <c r="P3458">
        <f t="shared" si="221"/>
        <v>50.5</v>
      </c>
      <c r="Q3458" s="11" t="s">
        <v>8315</v>
      </c>
      <c r="R3458" t="s">
        <v>8316</v>
      </c>
      <c r="S3458" s="16">
        <f t="shared" si="222"/>
        <v>42615.142870370371</v>
      </c>
      <c r="T3458" s="16">
        <f t="shared" si="223"/>
        <v>42645.142870370371</v>
      </c>
    </row>
    <row r="3459" spans="1:20" ht="42" x14ac:dyDescent="0.3">
      <c r="A3459">
        <v>3960</v>
      </c>
      <c r="B3459" s="3" t="s">
        <v>3957</v>
      </c>
      <c r="C3459" s="3" t="s">
        <v>8067</v>
      </c>
      <c r="D3459" s="6">
        <v>3000</v>
      </c>
      <c r="E3459" s="8">
        <v>45</v>
      </c>
      <c r="F3459" t="s">
        <v>8220</v>
      </c>
      <c r="G3459" t="s">
        <v>8223</v>
      </c>
      <c r="H3459" t="s">
        <v>8245</v>
      </c>
      <c r="I3459">
        <v>1451852256</v>
      </c>
      <c r="J3459">
        <v>1449260256</v>
      </c>
      <c r="K3459" t="b">
        <v>0</v>
      </c>
      <c r="L3459">
        <v>4</v>
      </c>
      <c r="M3459" t="b">
        <v>0</v>
      </c>
      <c r="N3459" t="s">
        <v>8269</v>
      </c>
      <c r="O3459" s="9">
        <f t="shared" si="220"/>
        <v>2</v>
      </c>
      <c r="P3459">
        <f t="shared" si="221"/>
        <v>11.25</v>
      </c>
      <c r="Q3459" s="11" t="s">
        <v>8315</v>
      </c>
      <c r="R3459" t="s">
        <v>8316</v>
      </c>
      <c r="S3459" s="16">
        <f t="shared" si="222"/>
        <v>42342.845555555556</v>
      </c>
      <c r="T3459" s="16">
        <f t="shared" si="223"/>
        <v>42372.845555555556</v>
      </c>
    </row>
    <row r="3460" spans="1:20" ht="42" x14ac:dyDescent="0.3">
      <c r="A3460">
        <v>3989</v>
      </c>
      <c r="B3460" s="3" t="s">
        <v>3985</v>
      </c>
      <c r="C3460" s="3" t="s">
        <v>8095</v>
      </c>
      <c r="D3460" s="6">
        <v>3000</v>
      </c>
      <c r="E3460" s="8">
        <v>0</v>
      </c>
      <c r="F3460" t="s">
        <v>8220</v>
      </c>
      <c r="G3460" t="s">
        <v>8223</v>
      </c>
      <c r="H3460" t="s">
        <v>8245</v>
      </c>
      <c r="I3460">
        <v>1447009181</v>
      </c>
      <c r="J3460">
        <v>1444413581</v>
      </c>
      <c r="K3460" t="b">
        <v>0</v>
      </c>
      <c r="L3460">
        <v>0</v>
      </c>
      <c r="M3460" t="b">
        <v>0</v>
      </c>
      <c r="N3460" t="s">
        <v>8269</v>
      </c>
      <c r="O3460" s="9">
        <f t="shared" si="220"/>
        <v>0</v>
      </c>
      <c r="P3460">
        <f t="shared" si="221"/>
        <v>0</v>
      </c>
      <c r="Q3460" s="11" t="s">
        <v>8315</v>
      </c>
      <c r="R3460" t="s">
        <v>8316</v>
      </c>
      <c r="S3460" s="16">
        <f t="shared" si="222"/>
        <v>42286.749780092592</v>
      </c>
      <c r="T3460" s="16">
        <f t="shared" si="223"/>
        <v>42316.791446759264</v>
      </c>
    </row>
    <row r="3461" spans="1:20" ht="42" x14ac:dyDescent="0.3">
      <c r="A3461">
        <v>3996</v>
      </c>
      <c r="B3461" s="3" t="s">
        <v>3992</v>
      </c>
      <c r="C3461" s="3" t="s">
        <v>8102</v>
      </c>
      <c r="D3461" s="6">
        <v>3000</v>
      </c>
      <c r="E3461" s="8">
        <v>497</v>
      </c>
      <c r="F3461" t="s">
        <v>8220</v>
      </c>
      <c r="G3461" t="s">
        <v>8223</v>
      </c>
      <c r="H3461" t="s">
        <v>8245</v>
      </c>
      <c r="I3461">
        <v>1416499440</v>
      </c>
      <c r="J3461">
        <v>1415341464</v>
      </c>
      <c r="K3461" t="b">
        <v>0</v>
      </c>
      <c r="L3461">
        <v>17</v>
      </c>
      <c r="M3461" t="b">
        <v>0</v>
      </c>
      <c r="N3461" t="s">
        <v>8269</v>
      </c>
      <c r="O3461" s="9">
        <f t="shared" si="220"/>
        <v>17</v>
      </c>
      <c r="P3461">
        <f t="shared" si="221"/>
        <v>29.24</v>
      </c>
      <c r="Q3461" s="11" t="s">
        <v>8315</v>
      </c>
      <c r="R3461" t="s">
        <v>8316</v>
      </c>
      <c r="S3461" s="16">
        <f t="shared" si="222"/>
        <v>41950.26694444444</v>
      </c>
      <c r="T3461" s="16">
        <f t="shared" si="223"/>
        <v>41963.669444444444</v>
      </c>
    </row>
    <row r="3462" spans="1:20" ht="42" x14ac:dyDescent="0.3">
      <c r="A3462">
        <v>3997</v>
      </c>
      <c r="B3462" s="3" t="s">
        <v>3993</v>
      </c>
      <c r="C3462" s="3" t="s">
        <v>8103</v>
      </c>
      <c r="D3462" s="6">
        <v>3000</v>
      </c>
      <c r="E3462" s="8">
        <v>0</v>
      </c>
      <c r="F3462" t="s">
        <v>8220</v>
      </c>
      <c r="G3462" t="s">
        <v>8224</v>
      </c>
      <c r="H3462" t="s">
        <v>8246</v>
      </c>
      <c r="I3462">
        <v>1428222221</v>
      </c>
      <c r="J3462">
        <v>1425633821</v>
      </c>
      <c r="K3462" t="b">
        <v>0</v>
      </c>
      <c r="L3462">
        <v>0</v>
      </c>
      <c r="M3462" t="b">
        <v>0</v>
      </c>
      <c r="N3462" t="s">
        <v>8269</v>
      </c>
      <c r="O3462" s="9">
        <f t="shared" si="220"/>
        <v>0</v>
      </c>
      <c r="P3462">
        <f t="shared" si="221"/>
        <v>0</v>
      </c>
      <c r="Q3462" s="11" t="s">
        <v>8315</v>
      </c>
      <c r="R3462" t="s">
        <v>8316</v>
      </c>
      <c r="S3462" s="16">
        <f t="shared" si="222"/>
        <v>42069.391446759255</v>
      </c>
      <c r="T3462" s="16">
        <f t="shared" si="223"/>
        <v>42099.349780092598</v>
      </c>
    </row>
    <row r="3463" spans="1:20" ht="42" x14ac:dyDescent="0.3">
      <c r="A3463">
        <v>4005</v>
      </c>
      <c r="B3463" s="3" t="s">
        <v>4001</v>
      </c>
      <c r="C3463" s="3" t="s">
        <v>8110</v>
      </c>
      <c r="D3463" s="6">
        <v>3000</v>
      </c>
      <c r="E3463" s="8">
        <v>40</v>
      </c>
      <c r="F3463" t="s">
        <v>8220</v>
      </c>
      <c r="G3463" t="s">
        <v>8223</v>
      </c>
      <c r="H3463" t="s">
        <v>8245</v>
      </c>
      <c r="I3463">
        <v>1413832985</v>
      </c>
      <c r="J3463">
        <v>1408648985</v>
      </c>
      <c r="K3463" t="b">
        <v>0</v>
      </c>
      <c r="L3463">
        <v>2</v>
      </c>
      <c r="M3463" t="b">
        <v>0</v>
      </c>
      <c r="N3463" t="s">
        <v>8269</v>
      </c>
      <c r="O3463" s="9">
        <f t="shared" si="220"/>
        <v>1</v>
      </c>
      <c r="P3463">
        <f t="shared" si="221"/>
        <v>20</v>
      </c>
      <c r="Q3463" s="11" t="s">
        <v>8315</v>
      </c>
      <c r="R3463" t="s">
        <v>8316</v>
      </c>
      <c r="S3463" s="16">
        <f t="shared" si="222"/>
        <v>41872.807696759257</v>
      </c>
      <c r="T3463" s="16">
        <f t="shared" si="223"/>
        <v>41932.807696759257</v>
      </c>
    </row>
    <row r="3464" spans="1:20" ht="42" x14ac:dyDescent="0.3">
      <c r="A3464">
        <v>4027</v>
      </c>
      <c r="B3464" s="3" t="s">
        <v>4023</v>
      </c>
      <c r="C3464" s="3" t="s">
        <v>8132</v>
      </c>
      <c r="D3464" s="6">
        <v>3000</v>
      </c>
      <c r="E3464" s="8">
        <v>215</v>
      </c>
      <c r="F3464" t="s">
        <v>8220</v>
      </c>
      <c r="G3464" t="s">
        <v>8223</v>
      </c>
      <c r="H3464" t="s">
        <v>8245</v>
      </c>
      <c r="I3464">
        <v>1487811600</v>
      </c>
      <c r="J3464">
        <v>1486077481</v>
      </c>
      <c r="K3464" t="b">
        <v>0</v>
      </c>
      <c r="L3464">
        <v>7</v>
      </c>
      <c r="M3464" t="b">
        <v>0</v>
      </c>
      <c r="N3464" t="s">
        <v>8269</v>
      </c>
      <c r="O3464" s="9">
        <f t="shared" si="220"/>
        <v>7</v>
      </c>
      <c r="P3464">
        <f t="shared" si="221"/>
        <v>30.71</v>
      </c>
      <c r="Q3464" s="11" t="s">
        <v>8315</v>
      </c>
      <c r="R3464" t="s">
        <v>8316</v>
      </c>
      <c r="S3464" s="16">
        <f t="shared" si="222"/>
        <v>42768.97084490741</v>
      </c>
      <c r="T3464" s="16">
        <f t="shared" si="223"/>
        <v>42789.041666666672</v>
      </c>
    </row>
    <row r="3465" spans="1:20" ht="56" x14ac:dyDescent="0.3">
      <c r="A3465">
        <v>4052</v>
      </c>
      <c r="B3465" s="3" t="s">
        <v>4048</v>
      </c>
      <c r="C3465" s="3" t="s">
        <v>8156</v>
      </c>
      <c r="D3465" s="6">
        <v>3000</v>
      </c>
      <c r="E3465" s="8">
        <v>1126</v>
      </c>
      <c r="F3465" t="s">
        <v>8220</v>
      </c>
      <c r="G3465" t="s">
        <v>8223</v>
      </c>
      <c r="H3465" t="s">
        <v>8245</v>
      </c>
      <c r="I3465">
        <v>1413234316</v>
      </c>
      <c r="J3465">
        <v>1408050316</v>
      </c>
      <c r="K3465" t="b">
        <v>0</v>
      </c>
      <c r="L3465">
        <v>13</v>
      </c>
      <c r="M3465" t="b">
        <v>0</v>
      </c>
      <c r="N3465" t="s">
        <v>8269</v>
      </c>
      <c r="O3465" s="9">
        <f t="shared" si="220"/>
        <v>38</v>
      </c>
      <c r="P3465">
        <f t="shared" si="221"/>
        <v>86.62</v>
      </c>
      <c r="Q3465" s="11" t="s">
        <v>8315</v>
      </c>
      <c r="R3465" t="s">
        <v>8316</v>
      </c>
      <c r="S3465" s="16">
        <f t="shared" si="222"/>
        <v>41865.878657407404</v>
      </c>
      <c r="T3465" s="16">
        <f t="shared" si="223"/>
        <v>41925.878657407404</v>
      </c>
    </row>
    <row r="3466" spans="1:20" ht="42" x14ac:dyDescent="0.3">
      <c r="A3466">
        <v>4079</v>
      </c>
      <c r="B3466" s="3" t="s">
        <v>4075</v>
      </c>
      <c r="C3466" s="3" t="s">
        <v>8182</v>
      </c>
      <c r="D3466" s="6">
        <v>3000</v>
      </c>
      <c r="E3466" s="8">
        <v>5</v>
      </c>
      <c r="F3466" t="s">
        <v>8220</v>
      </c>
      <c r="G3466" t="s">
        <v>8223</v>
      </c>
      <c r="H3466" t="s">
        <v>8245</v>
      </c>
      <c r="I3466">
        <v>1466375521</v>
      </c>
      <c r="J3466">
        <v>1463783521</v>
      </c>
      <c r="K3466" t="b">
        <v>0</v>
      </c>
      <c r="L3466">
        <v>1</v>
      </c>
      <c r="M3466" t="b">
        <v>0</v>
      </c>
      <c r="N3466" t="s">
        <v>8269</v>
      </c>
      <c r="O3466" s="9">
        <f t="shared" si="220"/>
        <v>0</v>
      </c>
      <c r="P3466">
        <f t="shared" si="221"/>
        <v>5</v>
      </c>
      <c r="Q3466" s="11" t="s">
        <v>8315</v>
      </c>
      <c r="R3466" t="s">
        <v>8316</v>
      </c>
      <c r="S3466" s="16">
        <f t="shared" si="222"/>
        <v>42510.938900462963</v>
      </c>
      <c r="T3466" s="16">
        <f t="shared" si="223"/>
        <v>42540.938900462963</v>
      </c>
    </row>
    <row r="3467" spans="1:20" ht="42" x14ac:dyDescent="0.3">
      <c r="A3467">
        <v>4080</v>
      </c>
      <c r="B3467" s="3" t="s">
        <v>4076</v>
      </c>
      <c r="C3467" s="3" t="s">
        <v>8183</v>
      </c>
      <c r="D3467" s="6">
        <v>3000</v>
      </c>
      <c r="E3467" s="8">
        <v>0</v>
      </c>
      <c r="F3467" t="s">
        <v>8220</v>
      </c>
      <c r="G3467" t="s">
        <v>8223</v>
      </c>
      <c r="H3467" t="s">
        <v>8245</v>
      </c>
      <c r="I3467">
        <v>1465930440</v>
      </c>
      <c r="J3467">
        <v>1463849116</v>
      </c>
      <c r="K3467" t="b">
        <v>0</v>
      </c>
      <c r="L3467">
        <v>0</v>
      </c>
      <c r="M3467" t="b">
        <v>0</v>
      </c>
      <c r="N3467" t="s">
        <v>8269</v>
      </c>
      <c r="O3467" s="9">
        <f t="shared" si="220"/>
        <v>0</v>
      </c>
      <c r="P3467">
        <f t="shared" si="221"/>
        <v>0</v>
      </c>
      <c r="Q3467" s="11" t="s">
        <v>8315</v>
      </c>
      <c r="R3467" t="s">
        <v>8316</v>
      </c>
      <c r="S3467" s="16">
        <f t="shared" si="222"/>
        <v>42511.698101851856</v>
      </c>
      <c r="T3467" s="16">
        <f t="shared" si="223"/>
        <v>42535.787500000006</v>
      </c>
    </row>
    <row r="3468" spans="1:20" ht="42" x14ac:dyDescent="0.3">
      <c r="A3468">
        <v>4084</v>
      </c>
      <c r="B3468" s="3" t="s">
        <v>4080</v>
      </c>
      <c r="C3468" s="3" t="s">
        <v>8187</v>
      </c>
      <c r="D3468" s="6">
        <v>3000</v>
      </c>
      <c r="E3468" s="8">
        <v>10</v>
      </c>
      <c r="F3468" t="s">
        <v>8220</v>
      </c>
      <c r="G3468" t="s">
        <v>8236</v>
      </c>
      <c r="H3468" t="s">
        <v>8248</v>
      </c>
      <c r="I3468">
        <v>1476008906</v>
      </c>
      <c r="J3468">
        <v>1473416906</v>
      </c>
      <c r="K3468" t="b">
        <v>0</v>
      </c>
      <c r="L3468">
        <v>1</v>
      </c>
      <c r="M3468" t="b">
        <v>0</v>
      </c>
      <c r="N3468" t="s">
        <v>8269</v>
      </c>
      <c r="O3468" s="9">
        <f t="shared" si="220"/>
        <v>0</v>
      </c>
      <c r="P3468">
        <f t="shared" si="221"/>
        <v>10</v>
      </c>
      <c r="Q3468" s="11" t="s">
        <v>8315</v>
      </c>
      <c r="R3468" t="s">
        <v>8316</v>
      </c>
      <c r="S3468" s="16">
        <f t="shared" si="222"/>
        <v>42622.436412037037</v>
      </c>
      <c r="T3468" s="16">
        <f t="shared" si="223"/>
        <v>42652.436412037037</v>
      </c>
    </row>
    <row r="3469" spans="1:20" ht="42" x14ac:dyDescent="0.3">
      <c r="A3469">
        <v>4104</v>
      </c>
      <c r="B3469" s="3" t="s">
        <v>4100</v>
      </c>
      <c r="C3469" s="3" t="s">
        <v>8207</v>
      </c>
      <c r="D3469" s="6">
        <v>3000</v>
      </c>
      <c r="E3469" s="8">
        <v>641</v>
      </c>
      <c r="F3469" t="s">
        <v>8220</v>
      </c>
      <c r="G3469" t="s">
        <v>8225</v>
      </c>
      <c r="H3469" t="s">
        <v>8247</v>
      </c>
      <c r="I3469">
        <v>1477550434</v>
      </c>
      <c r="J3469">
        <v>1474958434</v>
      </c>
      <c r="K3469" t="b">
        <v>0</v>
      </c>
      <c r="L3469">
        <v>14</v>
      </c>
      <c r="M3469" t="b">
        <v>0</v>
      </c>
      <c r="N3469" t="s">
        <v>8269</v>
      </c>
      <c r="O3469" s="9">
        <f t="shared" si="220"/>
        <v>21</v>
      </c>
      <c r="P3469">
        <f t="shared" si="221"/>
        <v>45.79</v>
      </c>
      <c r="Q3469" s="11" t="s">
        <v>8315</v>
      </c>
      <c r="R3469" t="s">
        <v>8316</v>
      </c>
      <c r="S3469" s="16">
        <f t="shared" si="222"/>
        <v>42640.278171296297</v>
      </c>
      <c r="T3469" s="16">
        <f t="shared" si="223"/>
        <v>42670.278171296297</v>
      </c>
    </row>
    <row r="3470" spans="1:20" ht="42" x14ac:dyDescent="0.3">
      <c r="A3470">
        <v>4108</v>
      </c>
      <c r="B3470" s="3" t="s">
        <v>4104</v>
      </c>
      <c r="C3470" s="3" t="s">
        <v>8211</v>
      </c>
      <c r="D3470" s="6">
        <v>3000</v>
      </c>
      <c r="E3470" s="8">
        <v>59</v>
      </c>
      <c r="F3470" t="s">
        <v>8220</v>
      </c>
      <c r="G3470" t="s">
        <v>8223</v>
      </c>
      <c r="H3470" t="s">
        <v>8245</v>
      </c>
      <c r="I3470">
        <v>1488517200</v>
      </c>
      <c r="J3470">
        <v>1485909937</v>
      </c>
      <c r="K3470" t="b">
        <v>0</v>
      </c>
      <c r="L3470">
        <v>1</v>
      </c>
      <c r="M3470" t="b">
        <v>0</v>
      </c>
      <c r="N3470" t="s">
        <v>8269</v>
      </c>
      <c r="O3470" s="9">
        <f t="shared" si="220"/>
        <v>2</v>
      </c>
      <c r="P3470">
        <f t="shared" si="221"/>
        <v>59</v>
      </c>
      <c r="Q3470" s="11" t="s">
        <v>8315</v>
      </c>
      <c r="R3470" t="s">
        <v>8316</v>
      </c>
      <c r="S3470" s="16">
        <f t="shared" si="222"/>
        <v>42767.031678240746</v>
      </c>
      <c r="T3470" s="16">
        <f t="shared" si="223"/>
        <v>42797.208333333328</v>
      </c>
    </row>
    <row r="3471" spans="1:20" ht="42" x14ac:dyDescent="0.3">
      <c r="A3471">
        <v>4111</v>
      </c>
      <c r="B3471" s="3" t="s">
        <v>4107</v>
      </c>
      <c r="C3471" s="3" t="s">
        <v>8214</v>
      </c>
      <c r="D3471" s="6">
        <v>3000</v>
      </c>
      <c r="E3471" s="8">
        <v>94</v>
      </c>
      <c r="F3471" t="s">
        <v>8220</v>
      </c>
      <c r="G3471" t="s">
        <v>8223</v>
      </c>
      <c r="H3471" t="s">
        <v>8245</v>
      </c>
      <c r="I3471">
        <v>1424747740</v>
      </c>
      <c r="J3471">
        <v>1422155740</v>
      </c>
      <c r="K3471" t="b">
        <v>0</v>
      </c>
      <c r="L3471">
        <v>6</v>
      </c>
      <c r="M3471" t="b">
        <v>0</v>
      </c>
      <c r="N3471" t="s">
        <v>8269</v>
      </c>
      <c r="O3471" s="9">
        <f t="shared" ref="O3471:O3534" si="224">ROUND(E3471/D3471*100,0)</f>
        <v>3</v>
      </c>
      <c r="P3471">
        <f t="shared" ref="P3471:P3534" si="225">IFERROR(ROUND(E3471/L3471,2),0)</f>
        <v>15.67</v>
      </c>
      <c r="Q3471" s="11" t="s">
        <v>8315</v>
      </c>
      <c r="R3471" t="s">
        <v>8316</v>
      </c>
      <c r="S3471" s="16">
        <f t="shared" ref="S3471:S3534" si="226">(((J3471/60)/60/24)+DATE(1970,1,1))</f>
        <v>42029.135879629626</v>
      </c>
      <c r="T3471" s="16">
        <f t="shared" ref="T3471:T3534" si="227">(((I3471/60)/60)/24)+DATE(1970,1,1)</f>
        <v>42059.135879629626</v>
      </c>
    </row>
    <row r="3472" spans="1:20" ht="42" x14ac:dyDescent="0.3">
      <c r="A3472">
        <v>3284</v>
      </c>
      <c r="B3472" s="3" t="s">
        <v>3284</v>
      </c>
      <c r="C3472" s="3" t="s">
        <v>7394</v>
      </c>
      <c r="D3472" s="6">
        <v>3000</v>
      </c>
      <c r="E3472" s="8">
        <v>3048</v>
      </c>
      <c r="F3472" t="s">
        <v>8218</v>
      </c>
      <c r="G3472" t="s">
        <v>8223</v>
      </c>
      <c r="H3472" t="s">
        <v>8245</v>
      </c>
      <c r="I3472">
        <v>1454047140</v>
      </c>
      <c r="J3472">
        <v>1452546853</v>
      </c>
      <c r="K3472" t="b">
        <v>0</v>
      </c>
      <c r="L3472">
        <v>15</v>
      </c>
      <c r="M3472" t="b">
        <v>1</v>
      </c>
      <c r="N3472" t="s">
        <v>8269</v>
      </c>
      <c r="O3472" s="9">
        <f t="shared" si="224"/>
        <v>102</v>
      </c>
      <c r="P3472">
        <f t="shared" si="225"/>
        <v>203.2</v>
      </c>
      <c r="Q3472" s="11" t="s">
        <v>8315</v>
      </c>
      <c r="R3472" t="s">
        <v>8316</v>
      </c>
      <c r="S3472" s="16">
        <f t="shared" si="226"/>
        <v>42380.884872685187</v>
      </c>
      <c r="T3472" s="16">
        <f t="shared" si="227"/>
        <v>42398.249305555553</v>
      </c>
    </row>
    <row r="3473" spans="1:20" ht="42" x14ac:dyDescent="0.3">
      <c r="A3473">
        <v>2865</v>
      </c>
      <c r="B3473" s="3" t="s">
        <v>2865</v>
      </c>
      <c r="C3473" s="3" t="s">
        <v>6975</v>
      </c>
      <c r="D3473" s="6">
        <v>2888</v>
      </c>
      <c r="E3473" s="8">
        <v>0</v>
      </c>
      <c r="F3473" t="s">
        <v>8220</v>
      </c>
      <c r="G3473" t="s">
        <v>8223</v>
      </c>
      <c r="H3473" t="s">
        <v>8245</v>
      </c>
      <c r="I3473">
        <v>1420512259</v>
      </c>
      <c r="J3473">
        <v>1415328259</v>
      </c>
      <c r="K3473" t="b">
        <v>0</v>
      </c>
      <c r="L3473">
        <v>0</v>
      </c>
      <c r="M3473" t="b">
        <v>0</v>
      </c>
      <c r="N3473" t="s">
        <v>8269</v>
      </c>
      <c r="O3473" s="9">
        <f t="shared" si="224"/>
        <v>0</v>
      </c>
      <c r="P3473">
        <f t="shared" si="225"/>
        <v>0</v>
      </c>
      <c r="Q3473" s="11" t="s">
        <v>8315</v>
      </c>
      <c r="R3473" t="s">
        <v>8316</v>
      </c>
      <c r="S3473" s="16">
        <f t="shared" si="226"/>
        <v>41950.114108796297</v>
      </c>
      <c r="T3473" s="16">
        <f t="shared" si="227"/>
        <v>42010.114108796297</v>
      </c>
    </row>
    <row r="3474" spans="1:20" ht="42" x14ac:dyDescent="0.3">
      <c r="A3474">
        <v>3937</v>
      </c>
      <c r="B3474" s="3" t="s">
        <v>3934</v>
      </c>
      <c r="C3474" s="3" t="s">
        <v>8045</v>
      </c>
      <c r="D3474" s="6">
        <v>2885</v>
      </c>
      <c r="E3474" s="8">
        <v>2485</v>
      </c>
      <c r="F3474" t="s">
        <v>8220</v>
      </c>
      <c r="G3474" t="s">
        <v>8223</v>
      </c>
      <c r="H3474" t="s">
        <v>8245</v>
      </c>
      <c r="I3474">
        <v>1468249760</v>
      </c>
      <c r="J3474">
        <v>1465830560</v>
      </c>
      <c r="K3474" t="b">
        <v>0</v>
      </c>
      <c r="L3474">
        <v>10</v>
      </c>
      <c r="M3474" t="b">
        <v>0</v>
      </c>
      <c r="N3474" t="s">
        <v>8269</v>
      </c>
      <c r="O3474" s="9">
        <f t="shared" si="224"/>
        <v>86</v>
      </c>
      <c r="P3474">
        <f t="shared" si="225"/>
        <v>248.5</v>
      </c>
      <c r="Q3474" s="11" t="s">
        <v>8315</v>
      </c>
      <c r="R3474" t="s">
        <v>8316</v>
      </c>
      <c r="S3474" s="16">
        <f t="shared" si="226"/>
        <v>42534.631481481483</v>
      </c>
      <c r="T3474" s="16">
        <f t="shared" si="227"/>
        <v>42562.631481481483</v>
      </c>
    </row>
    <row r="3475" spans="1:20" ht="42" x14ac:dyDescent="0.3">
      <c r="A3475">
        <v>3672</v>
      </c>
      <c r="B3475" s="3" t="s">
        <v>3669</v>
      </c>
      <c r="C3475" s="3" t="s">
        <v>7782</v>
      </c>
      <c r="D3475" s="6">
        <v>3000</v>
      </c>
      <c r="E3475" s="8">
        <v>3046</v>
      </c>
      <c r="F3475" t="s">
        <v>8218</v>
      </c>
      <c r="G3475" t="s">
        <v>8224</v>
      </c>
      <c r="H3475" t="s">
        <v>8246</v>
      </c>
      <c r="I3475">
        <v>1411771384</v>
      </c>
      <c r="J3475">
        <v>1409179384</v>
      </c>
      <c r="K3475" t="b">
        <v>0</v>
      </c>
      <c r="L3475">
        <v>57</v>
      </c>
      <c r="M3475" t="b">
        <v>1</v>
      </c>
      <c r="N3475" t="s">
        <v>8269</v>
      </c>
      <c r="O3475" s="9">
        <f t="shared" si="224"/>
        <v>102</v>
      </c>
      <c r="P3475">
        <f t="shared" si="225"/>
        <v>53.44</v>
      </c>
      <c r="Q3475" s="11" t="s">
        <v>8315</v>
      </c>
      <c r="R3475" t="s">
        <v>8316</v>
      </c>
      <c r="S3475" s="16">
        <f t="shared" si="226"/>
        <v>41878.946574074071</v>
      </c>
      <c r="T3475" s="16">
        <f t="shared" si="227"/>
        <v>41908.946574074071</v>
      </c>
    </row>
    <row r="3476" spans="1:20" ht="42" x14ac:dyDescent="0.3">
      <c r="A3476">
        <v>3969</v>
      </c>
      <c r="B3476" s="3" t="s">
        <v>3966</v>
      </c>
      <c r="C3476" s="3" t="s">
        <v>8076</v>
      </c>
      <c r="D3476" s="6">
        <v>2825</v>
      </c>
      <c r="E3476" s="8">
        <v>211</v>
      </c>
      <c r="F3476" t="s">
        <v>8220</v>
      </c>
      <c r="G3476" t="s">
        <v>8223</v>
      </c>
      <c r="H3476" t="s">
        <v>8245</v>
      </c>
      <c r="I3476">
        <v>1472442900</v>
      </c>
      <c r="J3476">
        <v>1471638646</v>
      </c>
      <c r="K3476" t="b">
        <v>0</v>
      </c>
      <c r="L3476">
        <v>6</v>
      </c>
      <c r="M3476" t="b">
        <v>0</v>
      </c>
      <c r="N3476" t="s">
        <v>8269</v>
      </c>
      <c r="O3476" s="9">
        <f t="shared" si="224"/>
        <v>7</v>
      </c>
      <c r="P3476">
        <f t="shared" si="225"/>
        <v>35.17</v>
      </c>
      <c r="Q3476" s="11" t="s">
        <v>8315</v>
      </c>
      <c r="R3476" t="s">
        <v>8316</v>
      </c>
      <c r="S3476" s="16">
        <f t="shared" si="226"/>
        <v>42601.854699074072</v>
      </c>
      <c r="T3476" s="16">
        <f t="shared" si="227"/>
        <v>42611.163194444445</v>
      </c>
    </row>
    <row r="3477" spans="1:20" ht="42" x14ac:dyDescent="0.3">
      <c r="A3477">
        <v>3506</v>
      </c>
      <c r="B3477" s="3" t="s">
        <v>3505</v>
      </c>
      <c r="C3477" s="3" t="s">
        <v>7616</v>
      </c>
      <c r="D3477" s="6">
        <v>3000</v>
      </c>
      <c r="E3477" s="8">
        <v>3045</v>
      </c>
      <c r="F3477" t="s">
        <v>8218</v>
      </c>
      <c r="G3477" t="s">
        <v>8223</v>
      </c>
      <c r="H3477" t="s">
        <v>8245</v>
      </c>
      <c r="I3477">
        <v>1408815440</v>
      </c>
      <c r="J3477">
        <v>1404927440</v>
      </c>
      <c r="K3477" t="b">
        <v>0</v>
      </c>
      <c r="L3477">
        <v>29</v>
      </c>
      <c r="M3477" t="b">
        <v>1</v>
      </c>
      <c r="N3477" t="s">
        <v>8269</v>
      </c>
      <c r="O3477" s="9">
        <f t="shared" si="224"/>
        <v>102</v>
      </c>
      <c r="P3477">
        <f t="shared" si="225"/>
        <v>105</v>
      </c>
      <c r="Q3477" s="11" t="s">
        <v>8315</v>
      </c>
      <c r="R3477" t="s">
        <v>8316</v>
      </c>
      <c r="S3477" s="16">
        <f t="shared" si="226"/>
        <v>41829.734259259261</v>
      </c>
      <c r="T3477" s="16">
        <f t="shared" si="227"/>
        <v>41874.734259259261</v>
      </c>
    </row>
    <row r="3478" spans="1:20" ht="28" x14ac:dyDescent="0.3">
      <c r="A3478">
        <v>2789</v>
      </c>
      <c r="B3478" s="3" t="s">
        <v>2789</v>
      </c>
      <c r="C3478" s="3" t="s">
        <v>6899</v>
      </c>
      <c r="D3478" s="6">
        <v>3000</v>
      </c>
      <c r="E3478" s="8">
        <v>3035</v>
      </c>
      <c r="F3478" t="s">
        <v>8218</v>
      </c>
      <c r="G3478" t="s">
        <v>8223</v>
      </c>
      <c r="H3478" t="s">
        <v>8245</v>
      </c>
      <c r="I3478">
        <v>1426132800</v>
      </c>
      <c r="J3478">
        <v>1424477934</v>
      </c>
      <c r="K3478" t="b">
        <v>0</v>
      </c>
      <c r="L3478">
        <v>24</v>
      </c>
      <c r="M3478" t="b">
        <v>1</v>
      </c>
      <c r="N3478" t="s">
        <v>8269</v>
      </c>
      <c r="O3478" s="9">
        <f t="shared" si="224"/>
        <v>101</v>
      </c>
      <c r="P3478">
        <f t="shared" si="225"/>
        <v>126.46</v>
      </c>
      <c r="Q3478" s="11" t="s">
        <v>8315</v>
      </c>
      <c r="R3478" t="s">
        <v>8316</v>
      </c>
      <c r="S3478" s="16">
        <f t="shared" si="226"/>
        <v>42056.013124999998</v>
      </c>
      <c r="T3478" s="16">
        <f t="shared" si="227"/>
        <v>42075.166666666672</v>
      </c>
    </row>
    <row r="3479" spans="1:20" ht="42" x14ac:dyDescent="0.3">
      <c r="A3479">
        <v>3174</v>
      </c>
      <c r="B3479" s="3" t="s">
        <v>3174</v>
      </c>
      <c r="C3479" s="3" t="s">
        <v>7284</v>
      </c>
      <c r="D3479" s="6">
        <v>3000</v>
      </c>
      <c r="E3479" s="8">
        <v>3034</v>
      </c>
      <c r="F3479" t="s">
        <v>8218</v>
      </c>
      <c r="G3479" t="s">
        <v>8223</v>
      </c>
      <c r="H3479" t="s">
        <v>8245</v>
      </c>
      <c r="I3479">
        <v>1408999508</v>
      </c>
      <c r="J3479">
        <v>1407789908</v>
      </c>
      <c r="K3479" t="b">
        <v>1</v>
      </c>
      <c r="L3479">
        <v>23</v>
      </c>
      <c r="M3479" t="b">
        <v>1</v>
      </c>
      <c r="N3479" t="s">
        <v>8269</v>
      </c>
      <c r="O3479" s="9">
        <f t="shared" si="224"/>
        <v>101</v>
      </c>
      <c r="P3479">
        <f t="shared" si="225"/>
        <v>131.91</v>
      </c>
      <c r="Q3479" s="11" t="s">
        <v>8315</v>
      </c>
      <c r="R3479" t="s">
        <v>8316</v>
      </c>
      <c r="S3479" s="16">
        <f t="shared" si="226"/>
        <v>41862.864675925928</v>
      </c>
      <c r="T3479" s="16">
        <f t="shared" si="227"/>
        <v>41876.864675925928</v>
      </c>
    </row>
    <row r="3480" spans="1:20" ht="42" x14ac:dyDescent="0.3">
      <c r="A3480">
        <v>3437</v>
      </c>
      <c r="B3480" s="3" t="s">
        <v>3436</v>
      </c>
      <c r="C3480" s="3" t="s">
        <v>7547</v>
      </c>
      <c r="D3480" s="6">
        <v>3000</v>
      </c>
      <c r="E3480" s="8">
        <v>3030</v>
      </c>
      <c r="F3480" t="s">
        <v>8218</v>
      </c>
      <c r="G3480" t="s">
        <v>8223</v>
      </c>
      <c r="H3480" t="s">
        <v>8245</v>
      </c>
      <c r="I3480">
        <v>1440003820</v>
      </c>
      <c r="J3480">
        <v>1437411820</v>
      </c>
      <c r="K3480" t="b">
        <v>0</v>
      </c>
      <c r="L3480">
        <v>36</v>
      </c>
      <c r="M3480" t="b">
        <v>1</v>
      </c>
      <c r="N3480" t="s">
        <v>8269</v>
      </c>
      <c r="O3480" s="9">
        <f t="shared" si="224"/>
        <v>101</v>
      </c>
      <c r="P3480">
        <f t="shared" si="225"/>
        <v>84.17</v>
      </c>
      <c r="Q3480" s="11" t="s">
        <v>8315</v>
      </c>
      <c r="R3480" t="s">
        <v>8316</v>
      </c>
      <c r="S3480" s="16">
        <f t="shared" si="226"/>
        <v>42205.710879629631</v>
      </c>
      <c r="T3480" s="16">
        <f t="shared" si="227"/>
        <v>42235.710879629631</v>
      </c>
    </row>
    <row r="3481" spans="1:20" x14ac:dyDescent="0.3">
      <c r="A3481">
        <v>3467</v>
      </c>
      <c r="B3481" s="3" t="s">
        <v>3466</v>
      </c>
      <c r="C3481" s="3" t="s">
        <v>7577</v>
      </c>
      <c r="D3481" s="6">
        <v>3000</v>
      </c>
      <c r="E3481" s="8">
        <v>3030</v>
      </c>
      <c r="F3481" t="s">
        <v>8218</v>
      </c>
      <c r="G3481" t="s">
        <v>8223</v>
      </c>
      <c r="H3481" t="s">
        <v>8245</v>
      </c>
      <c r="I3481">
        <v>1426864032</v>
      </c>
      <c r="J3481">
        <v>1424275632</v>
      </c>
      <c r="K3481" t="b">
        <v>0</v>
      </c>
      <c r="L3481">
        <v>47</v>
      </c>
      <c r="M3481" t="b">
        <v>1</v>
      </c>
      <c r="N3481" t="s">
        <v>8269</v>
      </c>
      <c r="O3481" s="9">
        <f t="shared" si="224"/>
        <v>101</v>
      </c>
      <c r="P3481">
        <f t="shared" si="225"/>
        <v>64.47</v>
      </c>
      <c r="Q3481" s="11" t="s">
        <v>8315</v>
      </c>
      <c r="R3481" t="s">
        <v>8316</v>
      </c>
      <c r="S3481" s="16">
        <f t="shared" si="226"/>
        <v>42053.671666666662</v>
      </c>
      <c r="T3481" s="16">
        <f t="shared" si="227"/>
        <v>42083.630000000005</v>
      </c>
    </row>
    <row r="3482" spans="1:20" ht="42" x14ac:dyDescent="0.3">
      <c r="A3482">
        <v>3240</v>
      </c>
      <c r="B3482" s="3" t="s">
        <v>3240</v>
      </c>
      <c r="C3482" s="3" t="s">
        <v>7350</v>
      </c>
      <c r="D3482" s="6">
        <v>3000</v>
      </c>
      <c r="E3482" s="8">
        <v>3017</v>
      </c>
      <c r="F3482" t="s">
        <v>8218</v>
      </c>
      <c r="G3482" t="s">
        <v>8224</v>
      </c>
      <c r="H3482" t="s">
        <v>8246</v>
      </c>
      <c r="I3482">
        <v>1487286000</v>
      </c>
      <c r="J3482">
        <v>1484843948</v>
      </c>
      <c r="K3482" t="b">
        <v>0</v>
      </c>
      <c r="L3482">
        <v>34</v>
      </c>
      <c r="M3482" t="b">
        <v>1</v>
      </c>
      <c r="N3482" t="s">
        <v>8269</v>
      </c>
      <c r="O3482" s="9">
        <f t="shared" si="224"/>
        <v>101</v>
      </c>
      <c r="P3482">
        <f t="shared" si="225"/>
        <v>88.74</v>
      </c>
      <c r="Q3482" s="11" t="s">
        <v>8315</v>
      </c>
      <c r="R3482" t="s">
        <v>8316</v>
      </c>
      <c r="S3482" s="16">
        <f t="shared" si="226"/>
        <v>42754.693842592591</v>
      </c>
      <c r="T3482" s="16">
        <f t="shared" si="227"/>
        <v>42782.958333333328</v>
      </c>
    </row>
    <row r="3483" spans="1:20" ht="42" x14ac:dyDescent="0.3">
      <c r="A3483">
        <v>4074</v>
      </c>
      <c r="B3483" s="3" t="s">
        <v>4070</v>
      </c>
      <c r="C3483" s="3" t="s">
        <v>8177</v>
      </c>
      <c r="D3483" s="6">
        <v>2750</v>
      </c>
      <c r="E3483" s="8">
        <v>735</v>
      </c>
      <c r="F3483" t="s">
        <v>8220</v>
      </c>
      <c r="G3483" t="s">
        <v>8224</v>
      </c>
      <c r="H3483" t="s">
        <v>8246</v>
      </c>
      <c r="I3483">
        <v>1446732975</v>
      </c>
      <c r="J3483">
        <v>1444137375</v>
      </c>
      <c r="K3483" t="b">
        <v>0</v>
      </c>
      <c r="L3483">
        <v>21</v>
      </c>
      <c r="M3483" t="b">
        <v>0</v>
      </c>
      <c r="N3483" t="s">
        <v>8269</v>
      </c>
      <c r="O3483" s="9">
        <f t="shared" si="224"/>
        <v>27</v>
      </c>
      <c r="P3483">
        <f t="shared" si="225"/>
        <v>35</v>
      </c>
      <c r="Q3483" s="11" t="s">
        <v>8315</v>
      </c>
      <c r="R3483" t="s">
        <v>8316</v>
      </c>
      <c r="S3483" s="16">
        <f t="shared" si="226"/>
        <v>42283.552951388891</v>
      </c>
      <c r="T3483" s="16">
        <f t="shared" si="227"/>
        <v>42313.594618055555</v>
      </c>
    </row>
    <row r="3484" spans="1:20" ht="42" x14ac:dyDescent="0.3">
      <c r="A3484">
        <v>3609</v>
      </c>
      <c r="B3484" s="3" t="s">
        <v>3608</v>
      </c>
      <c r="C3484" s="3" t="s">
        <v>7719</v>
      </c>
      <c r="D3484" s="6">
        <v>1960</v>
      </c>
      <c r="E3484" s="8">
        <v>3005</v>
      </c>
      <c r="F3484" t="s">
        <v>8218</v>
      </c>
      <c r="G3484" t="s">
        <v>8224</v>
      </c>
      <c r="H3484" t="s">
        <v>8246</v>
      </c>
      <c r="I3484">
        <v>1459378085</v>
      </c>
      <c r="J3484">
        <v>1456789685</v>
      </c>
      <c r="K3484" t="b">
        <v>0</v>
      </c>
      <c r="L3484">
        <v>21</v>
      </c>
      <c r="M3484" t="b">
        <v>1</v>
      </c>
      <c r="N3484" t="s">
        <v>8269</v>
      </c>
      <c r="O3484" s="9">
        <f t="shared" si="224"/>
        <v>153</v>
      </c>
      <c r="P3484">
        <f t="shared" si="225"/>
        <v>143.1</v>
      </c>
      <c r="Q3484" s="11" t="s">
        <v>8315</v>
      </c>
      <c r="R3484" t="s">
        <v>8316</v>
      </c>
      <c r="S3484" s="16">
        <f t="shared" si="226"/>
        <v>42429.991724537031</v>
      </c>
      <c r="T3484" s="16">
        <f t="shared" si="227"/>
        <v>42459.950057870374</v>
      </c>
    </row>
    <row r="3485" spans="1:20" ht="28" x14ac:dyDescent="0.3">
      <c r="A3485">
        <v>2830</v>
      </c>
      <c r="B3485" s="3" t="s">
        <v>2830</v>
      </c>
      <c r="C3485" s="3" t="s">
        <v>6940</v>
      </c>
      <c r="D3485" s="6">
        <v>3000</v>
      </c>
      <c r="E3485" s="8">
        <v>3000</v>
      </c>
      <c r="F3485" t="s">
        <v>8218</v>
      </c>
      <c r="G3485" t="s">
        <v>8223</v>
      </c>
      <c r="H3485" t="s">
        <v>8245</v>
      </c>
      <c r="I3485">
        <v>1399867140</v>
      </c>
      <c r="J3485">
        <v>1398802148</v>
      </c>
      <c r="K3485" t="b">
        <v>0</v>
      </c>
      <c r="L3485">
        <v>11</v>
      </c>
      <c r="M3485" t="b">
        <v>1</v>
      </c>
      <c r="N3485" t="s">
        <v>8269</v>
      </c>
      <c r="O3485" s="9">
        <f t="shared" si="224"/>
        <v>100</v>
      </c>
      <c r="P3485">
        <f t="shared" si="225"/>
        <v>272.73</v>
      </c>
      <c r="Q3485" s="11" t="s">
        <v>8315</v>
      </c>
      <c r="R3485" t="s">
        <v>8316</v>
      </c>
      <c r="S3485" s="16">
        <f t="shared" si="226"/>
        <v>41758.839675925927</v>
      </c>
      <c r="T3485" s="16">
        <f t="shared" si="227"/>
        <v>41771.165972222225</v>
      </c>
    </row>
    <row r="3486" spans="1:20" ht="42" x14ac:dyDescent="0.3">
      <c r="A3486">
        <v>3375</v>
      </c>
      <c r="B3486" s="3" t="s">
        <v>3374</v>
      </c>
      <c r="C3486" s="3" t="s">
        <v>7485</v>
      </c>
      <c r="D3486" s="6">
        <v>3000</v>
      </c>
      <c r="E3486" s="8">
        <v>3000</v>
      </c>
      <c r="F3486" t="s">
        <v>8218</v>
      </c>
      <c r="G3486" t="s">
        <v>8224</v>
      </c>
      <c r="H3486" t="s">
        <v>8246</v>
      </c>
      <c r="I3486">
        <v>1400423973</v>
      </c>
      <c r="J3486">
        <v>1399387173</v>
      </c>
      <c r="K3486" t="b">
        <v>0</v>
      </c>
      <c r="L3486">
        <v>17</v>
      </c>
      <c r="M3486" t="b">
        <v>1</v>
      </c>
      <c r="N3486" t="s">
        <v>8269</v>
      </c>
      <c r="O3486" s="9">
        <f t="shared" si="224"/>
        <v>100</v>
      </c>
      <c r="P3486">
        <f t="shared" si="225"/>
        <v>176.47</v>
      </c>
      <c r="Q3486" s="11" t="s">
        <v>8315</v>
      </c>
      <c r="R3486" t="s">
        <v>8316</v>
      </c>
      <c r="S3486" s="16">
        <f t="shared" si="226"/>
        <v>41765.610798611109</v>
      </c>
      <c r="T3486" s="16">
        <f t="shared" si="227"/>
        <v>41777.610798611109</v>
      </c>
    </row>
    <row r="3487" spans="1:20" ht="42" x14ac:dyDescent="0.3">
      <c r="A3487">
        <v>3412</v>
      </c>
      <c r="B3487" s="3" t="s">
        <v>3411</v>
      </c>
      <c r="C3487" s="3" t="s">
        <v>7522</v>
      </c>
      <c r="D3487" s="6">
        <v>3000</v>
      </c>
      <c r="E3487" s="8">
        <v>3000</v>
      </c>
      <c r="F3487" t="s">
        <v>8218</v>
      </c>
      <c r="G3487" t="s">
        <v>8224</v>
      </c>
      <c r="H3487" t="s">
        <v>8246</v>
      </c>
      <c r="I3487">
        <v>1411858862</v>
      </c>
      <c r="J3487">
        <v>1409266862</v>
      </c>
      <c r="K3487" t="b">
        <v>0</v>
      </c>
      <c r="L3487">
        <v>26</v>
      </c>
      <c r="M3487" t="b">
        <v>1</v>
      </c>
      <c r="N3487" t="s">
        <v>8269</v>
      </c>
      <c r="O3487" s="9">
        <f t="shared" si="224"/>
        <v>100</v>
      </c>
      <c r="P3487">
        <f t="shared" si="225"/>
        <v>115.38</v>
      </c>
      <c r="Q3487" s="11" t="s">
        <v>8315</v>
      </c>
      <c r="R3487" t="s">
        <v>8316</v>
      </c>
      <c r="S3487" s="16">
        <f t="shared" si="226"/>
        <v>41879.959050925929</v>
      </c>
      <c r="T3487" s="16">
        <f t="shared" si="227"/>
        <v>41909.959050925929</v>
      </c>
    </row>
    <row r="3488" spans="1:20" ht="28" x14ac:dyDescent="0.3">
      <c r="A3488">
        <v>3623</v>
      </c>
      <c r="B3488" s="3" t="s">
        <v>3621</v>
      </c>
      <c r="C3488" s="3" t="s">
        <v>7733</v>
      </c>
      <c r="D3488" s="6">
        <v>2500</v>
      </c>
      <c r="E3488" s="8">
        <v>3000</v>
      </c>
      <c r="F3488" t="s">
        <v>8218</v>
      </c>
      <c r="G3488" t="s">
        <v>8223</v>
      </c>
      <c r="H3488" t="s">
        <v>8245</v>
      </c>
      <c r="I3488">
        <v>1406358000</v>
      </c>
      <c r="J3488">
        <v>1404841270</v>
      </c>
      <c r="K3488" t="b">
        <v>0</v>
      </c>
      <c r="L3488">
        <v>34</v>
      </c>
      <c r="M3488" t="b">
        <v>1</v>
      </c>
      <c r="N3488" t="s">
        <v>8269</v>
      </c>
      <c r="O3488" s="9">
        <f t="shared" si="224"/>
        <v>120</v>
      </c>
      <c r="P3488">
        <f t="shared" si="225"/>
        <v>88.24</v>
      </c>
      <c r="Q3488" s="11" t="s">
        <v>8315</v>
      </c>
      <c r="R3488" t="s">
        <v>8316</v>
      </c>
      <c r="S3488" s="16">
        <f t="shared" si="226"/>
        <v>41828.736921296295</v>
      </c>
      <c r="T3488" s="16">
        <f t="shared" si="227"/>
        <v>41846.291666666664</v>
      </c>
    </row>
    <row r="3489" spans="1:20" ht="42" x14ac:dyDescent="0.3">
      <c r="A3489">
        <v>3401</v>
      </c>
      <c r="B3489" s="3" t="s">
        <v>3400</v>
      </c>
      <c r="C3489" s="3" t="s">
        <v>7511</v>
      </c>
      <c r="D3489" s="6">
        <v>2900</v>
      </c>
      <c r="E3489" s="8">
        <v>2954</v>
      </c>
      <c r="F3489" t="s">
        <v>8218</v>
      </c>
      <c r="G3489" t="s">
        <v>8224</v>
      </c>
      <c r="H3489" t="s">
        <v>8246</v>
      </c>
      <c r="I3489">
        <v>1438968146</v>
      </c>
      <c r="J3489">
        <v>1436376146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24"/>
        <v>102</v>
      </c>
      <c r="P3489">
        <f t="shared" si="225"/>
        <v>44.76</v>
      </c>
      <c r="Q3489" s="11" t="s">
        <v>8315</v>
      </c>
      <c r="R3489" t="s">
        <v>8316</v>
      </c>
      <c r="S3489" s="16">
        <f t="shared" si="226"/>
        <v>42193.723912037036</v>
      </c>
      <c r="T3489" s="16">
        <f t="shared" si="227"/>
        <v>42223.723912037036</v>
      </c>
    </row>
    <row r="3490" spans="1:20" ht="28" x14ac:dyDescent="0.3">
      <c r="A3490">
        <v>2786</v>
      </c>
      <c r="B3490" s="3" t="s">
        <v>2786</v>
      </c>
      <c r="C3490" s="3" t="s">
        <v>6896</v>
      </c>
      <c r="D3490" s="6">
        <v>2500</v>
      </c>
      <c r="E3490" s="8">
        <v>2946</v>
      </c>
      <c r="F3490" t="s">
        <v>8218</v>
      </c>
      <c r="G3490" t="s">
        <v>8224</v>
      </c>
      <c r="H3490" t="s">
        <v>8246</v>
      </c>
      <c r="I3490">
        <v>1404913180</v>
      </c>
      <c r="J3490">
        <v>1403703580</v>
      </c>
      <c r="K3490" t="b">
        <v>0</v>
      </c>
      <c r="L3490">
        <v>74</v>
      </c>
      <c r="M3490" t="b">
        <v>1</v>
      </c>
      <c r="N3490" t="s">
        <v>8269</v>
      </c>
      <c r="O3490" s="9">
        <f t="shared" si="224"/>
        <v>118</v>
      </c>
      <c r="P3490">
        <f t="shared" si="225"/>
        <v>39.81</v>
      </c>
      <c r="Q3490" s="11" t="s">
        <v>8315</v>
      </c>
      <c r="R3490" t="s">
        <v>8316</v>
      </c>
      <c r="S3490" s="16">
        <f t="shared" si="226"/>
        <v>41815.569212962961</v>
      </c>
      <c r="T3490" s="16">
        <f t="shared" si="227"/>
        <v>41829.569212962961</v>
      </c>
    </row>
    <row r="3491" spans="1:20" ht="42" x14ac:dyDescent="0.3">
      <c r="A3491">
        <v>3177</v>
      </c>
      <c r="B3491" s="3" t="s">
        <v>3177</v>
      </c>
      <c r="C3491" s="3" t="s">
        <v>7287</v>
      </c>
      <c r="D3491" s="6">
        <v>2500</v>
      </c>
      <c r="E3491" s="8">
        <v>2935</v>
      </c>
      <c r="F3491" t="s">
        <v>8218</v>
      </c>
      <c r="G3491" t="s">
        <v>8223</v>
      </c>
      <c r="H3491" t="s">
        <v>8245</v>
      </c>
      <c r="I3491">
        <v>1403366409</v>
      </c>
      <c r="J3491">
        <v>1400774409</v>
      </c>
      <c r="K3491" t="b">
        <v>1</v>
      </c>
      <c r="L3491">
        <v>51</v>
      </c>
      <c r="M3491" t="b">
        <v>1</v>
      </c>
      <c r="N3491" t="s">
        <v>8269</v>
      </c>
      <c r="O3491" s="9">
        <f t="shared" si="224"/>
        <v>117</v>
      </c>
      <c r="P3491">
        <f t="shared" si="225"/>
        <v>57.55</v>
      </c>
      <c r="Q3491" s="11" t="s">
        <v>8315</v>
      </c>
      <c r="R3491" t="s">
        <v>8316</v>
      </c>
      <c r="S3491" s="16">
        <f t="shared" si="226"/>
        <v>41781.666770833333</v>
      </c>
      <c r="T3491" s="16">
        <f t="shared" si="227"/>
        <v>41811.666770833333</v>
      </c>
    </row>
    <row r="3492" spans="1:20" ht="42" x14ac:dyDescent="0.3">
      <c r="A3492">
        <v>3419</v>
      </c>
      <c r="B3492" s="3" t="s">
        <v>3418</v>
      </c>
      <c r="C3492" s="3" t="s">
        <v>7529</v>
      </c>
      <c r="D3492" s="6">
        <v>2750</v>
      </c>
      <c r="E3492" s="8">
        <v>2930</v>
      </c>
      <c r="F3492" t="s">
        <v>8218</v>
      </c>
      <c r="G3492" t="s">
        <v>8240</v>
      </c>
      <c r="H3492" t="s">
        <v>8248</v>
      </c>
      <c r="I3492">
        <v>1459978200</v>
      </c>
      <c r="J3492">
        <v>1458416585</v>
      </c>
      <c r="K3492" t="b">
        <v>0</v>
      </c>
      <c r="L3492">
        <v>46</v>
      </c>
      <c r="M3492" t="b">
        <v>1</v>
      </c>
      <c r="N3492" t="s">
        <v>8269</v>
      </c>
      <c r="O3492" s="9">
        <f t="shared" si="224"/>
        <v>107</v>
      </c>
      <c r="P3492">
        <f t="shared" si="225"/>
        <v>63.7</v>
      </c>
      <c r="Q3492" s="11" t="s">
        <v>8315</v>
      </c>
      <c r="R3492" t="s">
        <v>8316</v>
      </c>
      <c r="S3492" s="16">
        <f t="shared" si="226"/>
        <v>42448.821585648147</v>
      </c>
      <c r="T3492" s="16">
        <f t="shared" si="227"/>
        <v>42466.895833333328</v>
      </c>
    </row>
    <row r="3493" spans="1:20" ht="42" x14ac:dyDescent="0.3">
      <c r="A3493">
        <v>3705</v>
      </c>
      <c r="B3493" s="3" t="s">
        <v>3702</v>
      </c>
      <c r="C3493" s="3" t="s">
        <v>7815</v>
      </c>
      <c r="D3493" s="6">
        <v>2827</v>
      </c>
      <c r="E3493" s="8">
        <v>2925</v>
      </c>
      <c r="F3493" t="s">
        <v>8218</v>
      </c>
      <c r="G3493" t="s">
        <v>8223</v>
      </c>
      <c r="H3493" t="s">
        <v>8245</v>
      </c>
      <c r="I3493">
        <v>1403546400</v>
      </c>
      <c r="J3493">
        <v>1401714114</v>
      </c>
      <c r="K3493" t="b">
        <v>0</v>
      </c>
      <c r="L3493">
        <v>35</v>
      </c>
      <c r="M3493" t="b">
        <v>1</v>
      </c>
      <c r="N3493" t="s">
        <v>8269</v>
      </c>
      <c r="O3493" s="9">
        <f t="shared" si="224"/>
        <v>103</v>
      </c>
      <c r="P3493">
        <f t="shared" si="225"/>
        <v>83.57</v>
      </c>
      <c r="Q3493" s="11" t="s">
        <v>8315</v>
      </c>
      <c r="R3493" t="s">
        <v>8316</v>
      </c>
      <c r="S3493" s="16">
        <f t="shared" si="226"/>
        <v>41792.542986111112</v>
      </c>
      <c r="T3493" s="16">
        <f t="shared" si="227"/>
        <v>41813.75</v>
      </c>
    </row>
    <row r="3494" spans="1:20" x14ac:dyDescent="0.3">
      <c r="A3494">
        <v>2833</v>
      </c>
      <c r="B3494" s="3" t="s">
        <v>2833</v>
      </c>
      <c r="C3494" s="3" t="s">
        <v>6943</v>
      </c>
      <c r="D3494" s="6">
        <v>2700</v>
      </c>
      <c r="E3494" s="8">
        <v>2923</v>
      </c>
      <c r="F3494" t="s">
        <v>8218</v>
      </c>
      <c r="G3494" t="s">
        <v>8223</v>
      </c>
      <c r="H3494" t="s">
        <v>8245</v>
      </c>
      <c r="I3494">
        <v>1444528800</v>
      </c>
      <c r="J3494">
        <v>1442804633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24"/>
        <v>108</v>
      </c>
      <c r="P3494">
        <f t="shared" si="225"/>
        <v>83.51</v>
      </c>
      <c r="Q3494" s="11" t="s">
        <v>8315</v>
      </c>
      <c r="R3494" t="s">
        <v>8316</v>
      </c>
      <c r="S3494" s="16">
        <f t="shared" si="226"/>
        <v>42268.127696759257</v>
      </c>
      <c r="T3494" s="16">
        <f t="shared" si="227"/>
        <v>42288.083333333328</v>
      </c>
    </row>
    <row r="3495" spans="1:20" ht="42" x14ac:dyDescent="0.3">
      <c r="A3495">
        <v>3726</v>
      </c>
      <c r="B3495" s="3" t="s">
        <v>3723</v>
      </c>
      <c r="C3495" s="3" t="s">
        <v>7836</v>
      </c>
      <c r="D3495" s="6">
        <v>850</v>
      </c>
      <c r="E3495" s="8">
        <v>2879</v>
      </c>
      <c r="F3495" t="s">
        <v>8218</v>
      </c>
      <c r="G3495" t="s">
        <v>8223</v>
      </c>
      <c r="H3495" t="s">
        <v>8245</v>
      </c>
      <c r="I3495">
        <v>1461963600</v>
      </c>
      <c r="J3495">
        <v>1459567371</v>
      </c>
      <c r="K3495" t="b">
        <v>0</v>
      </c>
      <c r="L3495">
        <v>46</v>
      </c>
      <c r="M3495" t="b">
        <v>1</v>
      </c>
      <c r="N3495" t="s">
        <v>8269</v>
      </c>
      <c r="O3495" s="9">
        <f t="shared" si="224"/>
        <v>339</v>
      </c>
      <c r="P3495">
        <f t="shared" si="225"/>
        <v>62.59</v>
      </c>
      <c r="Q3495" s="11" t="s">
        <v>8315</v>
      </c>
      <c r="R3495" t="s">
        <v>8316</v>
      </c>
      <c r="S3495" s="16">
        <f t="shared" si="226"/>
        <v>42462.140868055561</v>
      </c>
      <c r="T3495" s="16">
        <f t="shared" si="227"/>
        <v>42489.875</v>
      </c>
    </row>
    <row r="3496" spans="1:20" x14ac:dyDescent="0.3">
      <c r="A3496">
        <v>2864</v>
      </c>
      <c r="B3496" s="3" t="s">
        <v>2864</v>
      </c>
      <c r="C3496" s="3" t="s">
        <v>6974</v>
      </c>
      <c r="D3496" s="6">
        <v>2500</v>
      </c>
      <c r="E3496" s="8">
        <v>40</v>
      </c>
      <c r="F3496" t="s">
        <v>8220</v>
      </c>
      <c r="G3496" t="s">
        <v>8224</v>
      </c>
      <c r="H3496" t="s">
        <v>8246</v>
      </c>
      <c r="I3496">
        <v>1437139080</v>
      </c>
      <c r="J3496">
        <v>1434552207</v>
      </c>
      <c r="K3496" t="b">
        <v>0</v>
      </c>
      <c r="L3496">
        <v>3</v>
      </c>
      <c r="M3496" t="b">
        <v>0</v>
      </c>
      <c r="N3496" t="s">
        <v>8269</v>
      </c>
      <c r="O3496" s="9">
        <f t="shared" si="224"/>
        <v>2</v>
      </c>
      <c r="P3496">
        <f t="shared" si="225"/>
        <v>13.33</v>
      </c>
      <c r="Q3496" s="11" t="s">
        <v>8315</v>
      </c>
      <c r="R3496" t="s">
        <v>8316</v>
      </c>
      <c r="S3496" s="16">
        <f t="shared" si="226"/>
        <v>42172.613506944443</v>
      </c>
      <c r="T3496" s="16">
        <f t="shared" si="227"/>
        <v>42202.554166666669</v>
      </c>
    </row>
    <row r="3497" spans="1:20" ht="42" x14ac:dyDescent="0.3">
      <c r="A3497">
        <v>2867</v>
      </c>
      <c r="B3497" s="3" t="s">
        <v>2867</v>
      </c>
      <c r="C3497" s="3" t="s">
        <v>6977</v>
      </c>
      <c r="D3497" s="6">
        <v>2500</v>
      </c>
      <c r="E3497" s="8">
        <v>504</v>
      </c>
      <c r="F3497" t="s">
        <v>8220</v>
      </c>
      <c r="G3497" t="s">
        <v>8223</v>
      </c>
      <c r="H3497" t="s">
        <v>8245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8269</v>
      </c>
      <c r="O3497" s="9">
        <f t="shared" si="224"/>
        <v>20</v>
      </c>
      <c r="P3497">
        <f t="shared" si="225"/>
        <v>50.4</v>
      </c>
      <c r="Q3497" s="11" t="s">
        <v>8315</v>
      </c>
      <c r="R3497" t="s">
        <v>8316</v>
      </c>
      <c r="S3497" s="16">
        <f t="shared" si="226"/>
        <v>42531.195277777777</v>
      </c>
      <c r="T3497" s="16">
        <f t="shared" si="227"/>
        <v>42555.166666666672</v>
      </c>
    </row>
    <row r="3498" spans="1:20" ht="42" x14ac:dyDescent="0.3">
      <c r="A3498">
        <v>2873</v>
      </c>
      <c r="B3498" s="3" t="s">
        <v>2873</v>
      </c>
      <c r="C3498" s="3" t="s">
        <v>6983</v>
      </c>
      <c r="D3498" s="6">
        <v>2500</v>
      </c>
      <c r="E3498" s="8">
        <v>953</v>
      </c>
      <c r="F3498" t="s">
        <v>8220</v>
      </c>
      <c r="G3498" t="s">
        <v>8223</v>
      </c>
      <c r="H3498" t="s">
        <v>8245</v>
      </c>
      <c r="I3498">
        <v>1422473831</v>
      </c>
      <c r="J3498">
        <v>1419881831</v>
      </c>
      <c r="K3498" t="b">
        <v>0</v>
      </c>
      <c r="L3498">
        <v>8</v>
      </c>
      <c r="M3498" t="b">
        <v>0</v>
      </c>
      <c r="N3498" t="s">
        <v>8269</v>
      </c>
      <c r="O3498" s="9">
        <f t="shared" si="224"/>
        <v>38</v>
      </c>
      <c r="P3498">
        <f t="shared" si="225"/>
        <v>119.13</v>
      </c>
      <c r="Q3498" s="11" t="s">
        <v>8315</v>
      </c>
      <c r="R3498" t="s">
        <v>8316</v>
      </c>
      <c r="S3498" s="16">
        <f t="shared" si="226"/>
        <v>42002.817488425921</v>
      </c>
      <c r="T3498" s="16">
        <f t="shared" si="227"/>
        <v>42032.817488425921</v>
      </c>
    </row>
    <row r="3499" spans="1:20" ht="42" x14ac:dyDescent="0.3">
      <c r="A3499">
        <v>2907</v>
      </c>
      <c r="B3499" s="3" t="s">
        <v>2907</v>
      </c>
      <c r="C3499" s="3" t="s">
        <v>7017</v>
      </c>
      <c r="D3499" s="6">
        <v>2500</v>
      </c>
      <c r="E3499" s="8">
        <v>2</v>
      </c>
      <c r="F3499" t="s">
        <v>8220</v>
      </c>
      <c r="G3499" t="s">
        <v>8223</v>
      </c>
      <c r="H3499" t="s">
        <v>8245</v>
      </c>
      <c r="I3499">
        <v>1463259837</v>
      </c>
      <c r="J3499">
        <v>1458075837</v>
      </c>
      <c r="K3499" t="b">
        <v>0</v>
      </c>
      <c r="L3499">
        <v>2</v>
      </c>
      <c r="M3499" t="b">
        <v>0</v>
      </c>
      <c r="N3499" t="s">
        <v>8269</v>
      </c>
      <c r="O3499" s="9">
        <f t="shared" si="224"/>
        <v>0</v>
      </c>
      <c r="P3499">
        <f t="shared" si="225"/>
        <v>1</v>
      </c>
      <c r="Q3499" s="11" t="s">
        <v>8315</v>
      </c>
      <c r="R3499" t="s">
        <v>8316</v>
      </c>
      <c r="S3499" s="16">
        <f t="shared" si="226"/>
        <v>42444.877743055549</v>
      </c>
      <c r="T3499" s="16">
        <f t="shared" si="227"/>
        <v>42504.877743055549</v>
      </c>
    </row>
    <row r="3500" spans="1:20" ht="42" x14ac:dyDescent="0.3">
      <c r="A3500">
        <v>2920</v>
      </c>
      <c r="B3500" s="3" t="s">
        <v>2920</v>
      </c>
      <c r="C3500" s="3" t="s">
        <v>7030</v>
      </c>
      <c r="D3500" s="6">
        <v>2500</v>
      </c>
      <c r="E3500" s="8">
        <v>671</v>
      </c>
      <c r="F3500" t="s">
        <v>8220</v>
      </c>
      <c r="G3500" t="s">
        <v>8228</v>
      </c>
      <c r="H3500" t="s">
        <v>8250</v>
      </c>
      <c r="I3500">
        <v>1427306470</v>
      </c>
      <c r="J3500">
        <v>1424718070</v>
      </c>
      <c r="K3500" t="b">
        <v>0</v>
      </c>
      <c r="L3500">
        <v>13</v>
      </c>
      <c r="M3500" t="b">
        <v>0</v>
      </c>
      <c r="N3500" t="s">
        <v>8269</v>
      </c>
      <c r="O3500" s="9">
        <f t="shared" si="224"/>
        <v>27</v>
      </c>
      <c r="P3500">
        <f t="shared" si="225"/>
        <v>51.62</v>
      </c>
      <c r="Q3500" s="11" t="s">
        <v>8315</v>
      </c>
      <c r="R3500" t="s">
        <v>8316</v>
      </c>
      <c r="S3500" s="16">
        <f t="shared" si="226"/>
        <v>42058.792476851857</v>
      </c>
      <c r="T3500" s="16">
        <f t="shared" si="227"/>
        <v>42088.750810185185</v>
      </c>
    </row>
    <row r="3501" spans="1:20" ht="28" x14ac:dyDescent="0.3">
      <c r="A3501">
        <v>3252</v>
      </c>
      <c r="B3501" s="3" t="s">
        <v>3252</v>
      </c>
      <c r="C3501" s="3" t="s">
        <v>7362</v>
      </c>
      <c r="D3501" s="6">
        <v>2250</v>
      </c>
      <c r="E3501" s="8">
        <v>2876</v>
      </c>
      <c r="F3501" t="s">
        <v>8218</v>
      </c>
      <c r="G3501" t="s">
        <v>8224</v>
      </c>
      <c r="H3501" t="s">
        <v>8246</v>
      </c>
      <c r="I3501">
        <v>1473247240</v>
      </c>
      <c r="J3501">
        <v>1470655240</v>
      </c>
      <c r="K3501" t="b">
        <v>1</v>
      </c>
      <c r="L3501">
        <v>50</v>
      </c>
      <c r="M3501" t="b">
        <v>1</v>
      </c>
      <c r="N3501" t="s">
        <v>8269</v>
      </c>
      <c r="O3501" s="9">
        <f t="shared" si="224"/>
        <v>128</v>
      </c>
      <c r="P3501">
        <f t="shared" si="225"/>
        <v>57.52</v>
      </c>
      <c r="Q3501" s="11" t="s">
        <v>8315</v>
      </c>
      <c r="R3501" t="s">
        <v>8316</v>
      </c>
      <c r="S3501" s="16">
        <f t="shared" si="226"/>
        <v>42590.472685185188</v>
      </c>
      <c r="T3501" s="16">
        <f t="shared" si="227"/>
        <v>42620.472685185188</v>
      </c>
    </row>
    <row r="3502" spans="1:20" ht="42" x14ac:dyDescent="0.3">
      <c r="A3502">
        <v>3582</v>
      </c>
      <c r="B3502" s="3" t="s">
        <v>3581</v>
      </c>
      <c r="C3502" s="3" t="s">
        <v>7692</v>
      </c>
      <c r="D3502" s="6">
        <v>1000</v>
      </c>
      <c r="E3502" s="8">
        <v>2870</v>
      </c>
      <c r="F3502" t="s">
        <v>8218</v>
      </c>
      <c r="G3502" t="s">
        <v>8223</v>
      </c>
      <c r="H3502" t="s">
        <v>8245</v>
      </c>
      <c r="I3502">
        <v>1459822682</v>
      </c>
      <c r="J3502">
        <v>1458613082</v>
      </c>
      <c r="K3502" t="b">
        <v>0</v>
      </c>
      <c r="L3502">
        <v>49</v>
      </c>
      <c r="M3502" t="b">
        <v>1</v>
      </c>
      <c r="N3502" t="s">
        <v>8269</v>
      </c>
      <c r="O3502" s="9">
        <f t="shared" si="224"/>
        <v>287</v>
      </c>
      <c r="P3502">
        <f t="shared" si="225"/>
        <v>58.57</v>
      </c>
      <c r="Q3502" s="11" t="s">
        <v>8315</v>
      </c>
      <c r="R3502" t="s">
        <v>8316</v>
      </c>
      <c r="S3502" s="16">
        <f t="shared" si="226"/>
        <v>42451.095856481479</v>
      </c>
      <c r="T3502" s="16">
        <f t="shared" si="227"/>
        <v>42465.095856481479</v>
      </c>
    </row>
    <row r="3503" spans="1:20" ht="42" x14ac:dyDescent="0.3">
      <c r="A3503">
        <v>2832</v>
      </c>
      <c r="B3503" s="3" t="s">
        <v>2832</v>
      </c>
      <c r="C3503" s="3" t="s">
        <v>6942</v>
      </c>
      <c r="D3503" s="6">
        <v>2500</v>
      </c>
      <c r="E3503" s="8">
        <v>2867.99</v>
      </c>
      <c r="F3503" t="s">
        <v>8218</v>
      </c>
      <c r="G3503" t="s">
        <v>8224</v>
      </c>
      <c r="H3503" t="s">
        <v>8246</v>
      </c>
      <c r="I3503">
        <v>1416780000</v>
      </c>
      <c r="J3503">
        <v>1414342894</v>
      </c>
      <c r="K3503" t="b">
        <v>0</v>
      </c>
      <c r="L3503">
        <v>95</v>
      </c>
      <c r="M3503" t="b">
        <v>1</v>
      </c>
      <c r="N3503" t="s">
        <v>8269</v>
      </c>
      <c r="O3503" s="9">
        <f t="shared" si="224"/>
        <v>115</v>
      </c>
      <c r="P3503">
        <f t="shared" si="225"/>
        <v>30.19</v>
      </c>
      <c r="Q3503" s="11" t="s">
        <v>8315</v>
      </c>
      <c r="R3503" t="s">
        <v>8316</v>
      </c>
      <c r="S3503" s="16">
        <f t="shared" si="226"/>
        <v>41938.709421296298</v>
      </c>
      <c r="T3503" s="16">
        <f t="shared" si="227"/>
        <v>41966.916666666672</v>
      </c>
    </row>
    <row r="3504" spans="1:20" ht="42" x14ac:dyDescent="0.3">
      <c r="A3504">
        <v>3230</v>
      </c>
      <c r="B3504" s="3" t="s">
        <v>3230</v>
      </c>
      <c r="C3504" s="3" t="s">
        <v>7340</v>
      </c>
      <c r="D3504" s="6">
        <v>2600</v>
      </c>
      <c r="E3504" s="8">
        <v>2857</v>
      </c>
      <c r="F3504" t="s">
        <v>8218</v>
      </c>
      <c r="G3504" t="s">
        <v>8223</v>
      </c>
      <c r="H3504" t="s">
        <v>8245</v>
      </c>
      <c r="I3504">
        <v>1412135940</v>
      </c>
      <c r="J3504">
        <v>1410840126</v>
      </c>
      <c r="K3504" t="b">
        <v>1</v>
      </c>
      <c r="L3504">
        <v>37</v>
      </c>
      <c r="M3504" t="b">
        <v>1</v>
      </c>
      <c r="N3504" t="s">
        <v>8269</v>
      </c>
      <c r="O3504" s="9">
        <f t="shared" si="224"/>
        <v>110</v>
      </c>
      <c r="P3504">
        <f t="shared" si="225"/>
        <v>77.22</v>
      </c>
      <c r="Q3504" s="11" t="s">
        <v>8315</v>
      </c>
      <c r="R3504" t="s">
        <v>8316</v>
      </c>
      <c r="S3504" s="16">
        <f t="shared" si="226"/>
        <v>41898.168125000004</v>
      </c>
      <c r="T3504" s="16">
        <f t="shared" si="227"/>
        <v>41913.165972222225</v>
      </c>
    </row>
    <row r="3505" spans="1:20" ht="42" x14ac:dyDescent="0.3">
      <c r="A3505">
        <v>3484</v>
      </c>
      <c r="B3505" s="3" t="s">
        <v>3483</v>
      </c>
      <c r="C3505" s="3" t="s">
        <v>7594</v>
      </c>
      <c r="D3505" s="6">
        <v>2500</v>
      </c>
      <c r="E3505" s="8">
        <v>2856</v>
      </c>
      <c r="F3505" t="s">
        <v>8218</v>
      </c>
      <c r="G3505" t="s">
        <v>8223</v>
      </c>
      <c r="H3505" t="s">
        <v>8245</v>
      </c>
      <c r="I3505">
        <v>1466014499</v>
      </c>
      <c r="J3505">
        <v>1463422499</v>
      </c>
      <c r="K3505" t="b">
        <v>0</v>
      </c>
      <c r="L3505">
        <v>44</v>
      </c>
      <c r="M3505" t="b">
        <v>1</v>
      </c>
      <c r="N3505" t="s">
        <v>8269</v>
      </c>
      <c r="O3505" s="9">
        <f t="shared" si="224"/>
        <v>114</v>
      </c>
      <c r="P3505">
        <f t="shared" si="225"/>
        <v>64.91</v>
      </c>
      <c r="Q3505" s="11" t="s">
        <v>8315</v>
      </c>
      <c r="R3505" t="s">
        <v>8316</v>
      </c>
      <c r="S3505" s="16">
        <f t="shared" si="226"/>
        <v>42506.760405092587</v>
      </c>
      <c r="T3505" s="16">
        <f t="shared" si="227"/>
        <v>42536.760405092587</v>
      </c>
    </row>
    <row r="3506" spans="1:20" ht="28" x14ac:dyDescent="0.3">
      <c r="A3506">
        <v>3263</v>
      </c>
      <c r="B3506" s="3" t="s">
        <v>3263</v>
      </c>
      <c r="C3506" s="3" t="s">
        <v>7373</v>
      </c>
      <c r="D3506" s="6">
        <v>2500</v>
      </c>
      <c r="E3506" s="8">
        <v>2804.16</v>
      </c>
      <c r="F3506" t="s">
        <v>8218</v>
      </c>
      <c r="G3506" t="s">
        <v>8223</v>
      </c>
      <c r="H3506" t="s">
        <v>8245</v>
      </c>
      <c r="I3506">
        <v>1446238800</v>
      </c>
      <c r="J3506">
        <v>1444220588</v>
      </c>
      <c r="K3506" t="b">
        <v>1</v>
      </c>
      <c r="L3506">
        <v>68</v>
      </c>
      <c r="M3506" t="b">
        <v>1</v>
      </c>
      <c r="N3506" t="s">
        <v>8269</v>
      </c>
      <c r="O3506" s="9">
        <f t="shared" si="224"/>
        <v>112</v>
      </c>
      <c r="P3506">
        <f t="shared" si="225"/>
        <v>41.24</v>
      </c>
      <c r="Q3506" s="11" t="s">
        <v>8315</v>
      </c>
      <c r="R3506" t="s">
        <v>8316</v>
      </c>
      <c r="S3506" s="16">
        <f t="shared" si="226"/>
        <v>42284.516064814816</v>
      </c>
      <c r="T3506" s="16">
        <f t="shared" si="227"/>
        <v>42307.875</v>
      </c>
    </row>
    <row r="3507" spans="1:20" ht="28" x14ac:dyDescent="0.3">
      <c r="A3507">
        <v>3457</v>
      </c>
      <c r="B3507" s="3" t="s">
        <v>3456</v>
      </c>
      <c r="C3507" s="3" t="s">
        <v>7567</v>
      </c>
      <c r="D3507" s="6">
        <v>2000</v>
      </c>
      <c r="E3507" s="8">
        <v>2804</v>
      </c>
      <c r="F3507" t="s">
        <v>8218</v>
      </c>
      <c r="G3507" t="s">
        <v>8223</v>
      </c>
      <c r="H3507" t="s">
        <v>8245</v>
      </c>
      <c r="I3507">
        <v>1423720740</v>
      </c>
      <c r="J3507">
        <v>1421081857</v>
      </c>
      <c r="K3507" t="b">
        <v>0</v>
      </c>
      <c r="L3507">
        <v>55</v>
      </c>
      <c r="M3507" t="b">
        <v>1</v>
      </c>
      <c r="N3507" t="s">
        <v>8269</v>
      </c>
      <c r="O3507" s="9">
        <f t="shared" si="224"/>
        <v>140</v>
      </c>
      <c r="P3507">
        <f t="shared" si="225"/>
        <v>50.98</v>
      </c>
      <c r="Q3507" s="11" t="s">
        <v>8315</v>
      </c>
      <c r="R3507" t="s">
        <v>8316</v>
      </c>
      <c r="S3507" s="16">
        <f t="shared" si="226"/>
        <v>42016.706678240742</v>
      </c>
      <c r="T3507" s="16">
        <f t="shared" si="227"/>
        <v>42047.249305555553</v>
      </c>
    </row>
    <row r="3508" spans="1:20" ht="42" x14ac:dyDescent="0.3">
      <c r="A3508">
        <v>3337</v>
      </c>
      <c r="B3508" s="3" t="s">
        <v>3337</v>
      </c>
      <c r="C3508" s="3" t="s">
        <v>7447</v>
      </c>
      <c r="D3508" s="6">
        <v>2500</v>
      </c>
      <c r="E3508" s="8">
        <v>2755</v>
      </c>
      <c r="F3508" t="s">
        <v>8218</v>
      </c>
      <c r="G3508" t="s">
        <v>8224</v>
      </c>
      <c r="H3508" t="s">
        <v>8246</v>
      </c>
      <c r="I3508">
        <v>1412974800</v>
      </c>
      <c r="J3508">
        <v>1411109167</v>
      </c>
      <c r="K3508" t="b">
        <v>0</v>
      </c>
      <c r="L3508">
        <v>34</v>
      </c>
      <c r="M3508" t="b">
        <v>1</v>
      </c>
      <c r="N3508" t="s">
        <v>8269</v>
      </c>
      <c r="O3508" s="9">
        <f t="shared" si="224"/>
        <v>110</v>
      </c>
      <c r="P3508">
        <f t="shared" si="225"/>
        <v>81.03</v>
      </c>
      <c r="Q3508" s="11" t="s">
        <v>8315</v>
      </c>
      <c r="R3508" t="s">
        <v>8316</v>
      </c>
      <c r="S3508" s="16">
        <f t="shared" si="226"/>
        <v>41901.282025462962</v>
      </c>
      <c r="T3508" s="16">
        <f t="shared" si="227"/>
        <v>41922.875</v>
      </c>
    </row>
    <row r="3509" spans="1:20" ht="42" x14ac:dyDescent="0.3">
      <c r="A3509">
        <v>3530</v>
      </c>
      <c r="B3509" s="3" t="s">
        <v>3529</v>
      </c>
      <c r="C3509" s="3" t="s">
        <v>7640</v>
      </c>
      <c r="D3509" s="6">
        <v>2750</v>
      </c>
      <c r="E3509" s="8">
        <v>2750</v>
      </c>
      <c r="F3509" t="s">
        <v>8218</v>
      </c>
      <c r="G3509" t="s">
        <v>8224</v>
      </c>
      <c r="H3509" t="s">
        <v>8246</v>
      </c>
      <c r="I3509">
        <v>1460318400</v>
      </c>
      <c r="J3509">
        <v>1457881057</v>
      </c>
      <c r="K3509" t="b">
        <v>0</v>
      </c>
      <c r="L3509">
        <v>22</v>
      </c>
      <c r="M3509" t="b">
        <v>1</v>
      </c>
      <c r="N3509" t="s">
        <v>8269</v>
      </c>
      <c r="O3509" s="9">
        <f t="shared" si="224"/>
        <v>100</v>
      </c>
      <c r="P3509">
        <f t="shared" si="225"/>
        <v>125</v>
      </c>
      <c r="Q3509" s="11" t="s">
        <v>8315</v>
      </c>
      <c r="R3509" t="s">
        <v>8316</v>
      </c>
      <c r="S3509" s="16">
        <f t="shared" si="226"/>
        <v>42442.623344907406</v>
      </c>
      <c r="T3509" s="16">
        <f t="shared" si="227"/>
        <v>42470.833333333328</v>
      </c>
    </row>
    <row r="3510" spans="1:20" ht="42" x14ac:dyDescent="0.3">
      <c r="A3510">
        <v>3311</v>
      </c>
      <c r="B3510" s="3" t="s">
        <v>3311</v>
      </c>
      <c r="C3510" s="3" t="s">
        <v>7421</v>
      </c>
      <c r="D3510" s="6">
        <v>2500</v>
      </c>
      <c r="E3510" s="8">
        <v>2746</v>
      </c>
      <c r="F3510" t="s">
        <v>8218</v>
      </c>
      <c r="G3510" t="s">
        <v>8223</v>
      </c>
      <c r="H3510" t="s">
        <v>8245</v>
      </c>
      <c r="I3510">
        <v>1445065210</v>
      </c>
      <c r="J3510">
        <v>1442473210</v>
      </c>
      <c r="K3510" t="b">
        <v>0</v>
      </c>
      <c r="L3510">
        <v>45</v>
      </c>
      <c r="M3510" t="b">
        <v>1</v>
      </c>
      <c r="N3510" t="s">
        <v>8269</v>
      </c>
      <c r="O3510" s="9">
        <f t="shared" si="224"/>
        <v>110</v>
      </c>
      <c r="P3510">
        <f t="shared" si="225"/>
        <v>61.02</v>
      </c>
      <c r="Q3510" s="11" t="s">
        <v>8315</v>
      </c>
      <c r="R3510" t="s">
        <v>8316</v>
      </c>
      <c r="S3510" s="16">
        <f t="shared" si="226"/>
        <v>42264.29178240741</v>
      </c>
      <c r="T3510" s="16">
        <f t="shared" si="227"/>
        <v>42294.29178240741</v>
      </c>
    </row>
    <row r="3511" spans="1:20" ht="42" x14ac:dyDescent="0.3">
      <c r="A3511">
        <v>3183</v>
      </c>
      <c r="B3511" s="3" t="s">
        <v>3183</v>
      </c>
      <c r="C3511" s="3" t="s">
        <v>7293</v>
      </c>
      <c r="D3511" s="6">
        <v>2500</v>
      </c>
      <c r="E3511" s="8">
        <v>2725</v>
      </c>
      <c r="F3511" t="s">
        <v>8218</v>
      </c>
      <c r="G3511" t="s">
        <v>8223</v>
      </c>
      <c r="H3511" t="s">
        <v>8245</v>
      </c>
      <c r="I3511">
        <v>1377284669</v>
      </c>
      <c r="J3511">
        <v>1375729469</v>
      </c>
      <c r="K3511" t="b">
        <v>1</v>
      </c>
      <c r="L3511">
        <v>68</v>
      </c>
      <c r="M3511" t="b">
        <v>1</v>
      </c>
      <c r="N3511" t="s">
        <v>8269</v>
      </c>
      <c r="O3511" s="9">
        <f t="shared" si="224"/>
        <v>109</v>
      </c>
      <c r="P3511">
        <f t="shared" si="225"/>
        <v>40.07</v>
      </c>
      <c r="Q3511" s="11" t="s">
        <v>8315</v>
      </c>
      <c r="R3511" t="s">
        <v>8316</v>
      </c>
      <c r="S3511" s="16">
        <f t="shared" si="226"/>
        <v>41491.79478009259</v>
      </c>
      <c r="T3511" s="16">
        <f t="shared" si="227"/>
        <v>41509.79478009259</v>
      </c>
    </row>
    <row r="3512" spans="1:20" ht="42" x14ac:dyDescent="0.3">
      <c r="A3512">
        <v>2810</v>
      </c>
      <c r="B3512" s="3" t="s">
        <v>2810</v>
      </c>
      <c r="C3512" s="3" t="s">
        <v>6920</v>
      </c>
      <c r="D3512" s="6">
        <v>2500</v>
      </c>
      <c r="E3512" s="8">
        <v>2705</v>
      </c>
      <c r="F3512" t="s">
        <v>8218</v>
      </c>
      <c r="G3512" t="s">
        <v>8223</v>
      </c>
      <c r="H3512" t="s">
        <v>8245</v>
      </c>
      <c r="I3512">
        <v>1401595140</v>
      </c>
      <c r="J3512">
        <v>1398828064</v>
      </c>
      <c r="K3512" t="b">
        <v>0</v>
      </c>
      <c r="L3512">
        <v>57</v>
      </c>
      <c r="M3512" t="b">
        <v>1</v>
      </c>
      <c r="N3512" t="s">
        <v>8269</v>
      </c>
      <c r="O3512" s="9">
        <f t="shared" si="224"/>
        <v>108</v>
      </c>
      <c r="P3512">
        <f t="shared" si="225"/>
        <v>47.46</v>
      </c>
      <c r="Q3512" s="11" t="s">
        <v>8315</v>
      </c>
      <c r="R3512" t="s">
        <v>8316</v>
      </c>
      <c r="S3512" s="16">
        <f t="shared" si="226"/>
        <v>41759.13962962963</v>
      </c>
      <c r="T3512" s="16">
        <f t="shared" si="227"/>
        <v>41791.165972222225</v>
      </c>
    </row>
    <row r="3513" spans="1:20" ht="42" x14ac:dyDescent="0.3">
      <c r="A3513">
        <v>3503</v>
      </c>
      <c r="B3513" s="3" t="s">
        <v>3502</v>
      </c>
      <c r="C3513" s="3" t="s">
        <v>7613</v>
      </c>
      <c r="D3513" s="6">
        <v>2500</v>
      </c>
      <c r="E3513" s="8">
        <v>2689</v>
      </c>
      <c r="F3513" t="s">
        <v>8218</v>
      </c>
      <c r="G3513" t="s">
        <v>8224</v>
      </c>
      <c r="H3513" t="s">
        <v>8246</v>
      </c>
      <c r="I3513">
        <v>1469359728</v>
      </c>
      <c r="J3513">
        <v>1466767728</v>
      </c>
      <c r="K3513" t="b">
        <v>0</v>
      </c>
      <c r="L3513">
        <v>38</v>
      </c>
      <c r="M3513" t="b">
        <v>1</v>
      </c>
      <c r="N3513" t="s">
        <v>8269</v>
      </c>
      <c r="O3513" s="9">
        <f t="shared" si="224"/>
        <v>108</v>
      </c>
      <c r="P3513">
        <f t="shared" si="225"/>
        <v>70.760000000000005</v>
      </c>
      <c r="Q3513" s="11" t="s">
        <v>8315</v>
      </c>
      <c r="R3513" t="s">
        <v>8316</v>
      </c>
      <c r="S3513" s="16">
        <f t="shared" si="226"/>
        <v>42545.478333333333</v>
      </c>
      <c r="T3513" s="16">
        <f t="shared" si="227"/>
        <v>42575.478333333333</v>
      </c>
    </row>
    <row r="3514" spans="1:20" ht="42" x14ac:dyDescent="0.3">
      <c r="A3514">
        <v>3615</v>
      </c>
      <c r="B3514" s="3" t="s">
        <v>3613</v>
      </c>
      <c r="C3514" s="3" t="s">
        <v>7725</v>
      </c>
      <c r="D3514" s="6">
        <v>2500</v>
      </c>
      <c r="E3514" s="8">
        <v>2670</v>
      </c>
      <c r="F3514" t="s">
        <v>8218</v>
      </c>
      <c r="G3514" t="s">
        <v>8224</v>
      </c>
      <c r="H3514" t="s">
        <v>8246</v>
      </c>
      <c r="I3514">
        <v>1449756896</v>
      </c>
      <c r="J3514">
        <v>1447164896</v>
      </c>
      <c r="K3514" t="b">
        <v>0</v>
      </c>
      <c r="L3514">
        <v>72</v>
      </c>
      <c r="M3514" t="b">
        <v>1</v>
      </c>
      <c r="N3514" t="s">
        <v>8269</v>
      </c>
      <c r="O3514" s="9">
        <f t="shared" si="224"/>
        <v>107</v>
      </c>
      <c r="P3514">
        <f t="shared" si="225"/>
        <v>37.08</v>
      </c>
      <c r="Q3514" s="11" t="s">
        <v>8315</v>
      </c>
      <c r="R3514" t="s">
        <v>8316</v>
      </c>
      <c r="S3514" s="16">
        <f t="shared" si="226"/>
        <v>42318.593703703707</v>
      </c>
      <c r="T3514" s="16">
        <f t="shared" si="227"/>
        <v>42348.593703703707</v>
      </c>
    </row>
    <row r="3515" spans="1:20" ht="42" x14ac:dyDescent="0.3">
      <c r="A3515">
        <v>3164</v>
      </c>
      <c r="B3515" s="3" t="s">
        <v>3164</v>
      </c>
      <c r="C3515" s="3" t="s">
        <v>7274</v>
      </c>
      <c r="D3515" s="6">
        <v>2500</v>
      </c>
      <c r="E3515" s="8">
        <v>2669</v>
      </c>
      <c r="F3515" t="s">
        <v>8218</v>
      </c>
      <c r="G3515" t="s">
        <v>8223</v>
      </c>
      <c r="H3515" t="s">
        <v>8245</v>
      </c>
      <c r="I3515">
        <v>1402341615</v>
      </c>
      <c r="J3515">
        <v>1399490415</v>
      </c>
      <c r="K3515" t="b">
        <v>1</v>
      </c>
      <c r="L3515">
        <v>71</v>
      </c>
      <c r="M3515" t="b">
        <v>1</v>
      </c>
      <c r="N3515" t="s">
        <v>8269</v>
      </c>
      <c r="O3515" s="9">
        <f t="shared" si="224"/>
        <v>107</v>
      </c>
      <c r="P3515">
        <f t="shared" si="225"/>
        <v>37.590000000000003</v>
      </c>
      <c r="Q3515" s="11" t="s">
        <v>8315</v>
      </c>
      <c r="R3515" t="s">
        <v>8316</v>
      </c>
      <c r="S3515" s="16">
        <f t="shared" si="226"/>
        <v>41766.80572916667</v>
      </c>
      <c r="T3515" s="16">
        <f t="shared" si="227"/>
        <v>41799.80572916667</v>
      </c>
    </row>
    <row r="3516" spans="1:20" ht="42" x14ac:dyDescent="0.3">
      <c r="A3516">
        <v>2829</v>
      </c>
      <c r="B3516" s="3" t="s">
        <v>2829</v>
      </c>
      <c r="C3516" s="3" t="s">
        <v>6939</v>
      </c>
      <c r="D3516" s="6">
        <v>2500</v>
      </c>
      <c r="E3516" s="8">
        <v>2663</v>
      </c>
      <c r="F3516" t="s">
        <v>8218</v>
      </c>
      <c r="G3516" t="s">
        <v>8224</v>
      </c>
      <c r="H3516" t="s">
        <v>8246</v>
      </c>
      <c r="I3516">
        <v>1464863118</v>
      </c>
      <c r="J3516">
        <v>1462443918</v>
      </c>
      <c r="K3516" t="b">
        <v>0</v>
      </c>
      <c r="L3516">
        <v>76</v>
      </c>
      <c r="M3516" t="b">
        <v>1</v>
      </c>
      <c r="N3516" t="s">
        <v>8269</v>
      </c>
      <c r="O3516" s="9">
        <f t="shared" si="224"/>
        <v>107</v>
      </c>
      <c r="P3516">
        <f t="shared" si="225"/>
        <v>35.04</v>
      </c>
      <c r="Q3516" s="11" t="s">
        <v>8315</v>
      </c>
      <c r="R3516" t="s">
        <v>8316</v>
      </c>
      <c r="S3516" s="16">
        <f t="shared" si="226"/>
        <v>42495.434236111112</v>
      </c>
      <c r="T3516" s="16">
        <f t="shared" si="227"/>
        <v>42523.434236111112</v>
      </c>
    </row>
    <row r="3517" spans="1:20" ht="42" x14ac:dyDescent="0.3">
      <c r="A3517">
        <v>3823</v>
      </c>
      <c r="B3517" s="3" t="s">
        <v>3820</v>
      </c>
      <c r="C3517" s="3" t="s">
        <v>7932</v>
      </c>
      <c r="D3517" s="6">
        <v>2500</v>
      </c>
      <c r="E3517" s="8">
        <v>2650</v>
      </c>
      <c r="F3517" t="s">
        <v>8218</v>
      </c>
      <c r="G3517" t="s">
        <v>8223</v>
      </c>
      <c r="H3517" t="s">
        <v>8245</v>
      </c>
      <c r="I3517">
        <v>1437364740</v>
      </c>
      <c r="J3517">
        <v>1434405044</v>
      </c>
      <c r="K3517" t="b">
        <v>0</v>
      </c>
      <c r="L3517">
        <v>41</v>
      </c>
      <c r="M3517" t="b">
        <v>1</v>
      </c>
      <c r="N3517" t="s">
        <v>8269</v>
      </c>
      <c r="O3517" s="9">
        <f t="shared" si="224"/>
        <v>106</v>
      </c>
      <c r="P3517">
        <f t="shared" si="225"/>
        <v>64.63</v>
      </c>
      <c r="Q3517" s="11" t="s">
        <v>8315</v>
      </c>
      <c r="R3517" t="s">
        <v>8316</v>
      </c>
      <c r="S3517" s="16">
        <f t="shared" si="226"/>
        <v>42170.910231481481</v>
      </c>
      <c r="T3517" s="16">
        <f t="shared" si="227"/>
        <v>42205.165972222225</v>
      </c>
    </row>
    <row r="3518" spans="1:20" ht="42" x14ac:dyDescent="0.3">
      <c r="A3518">
        <v>3247</v>
      </c>
      <c r="B3518" s="3" t="s">
        <v>3247</v>
      </c>
      <c r="C3518" s="3" t="s">
        <v>7357</v>
      </c>
      <c r="D3518" s="6">
        <v>2500</v>
      </c>
      <c r="E3518" s="8">
        <v>2646.5</v>
      </c>
      <c r="F3518" t="s">
        <v>8218</v>
      </c>
      <c r="G3518" t="s">
        <v>8224</v>
      </c>
      <c r="H3518" t="s">
        <v>8246</v>
      </c>
      <c r="I3518">
        <v>1436696712</v>
      </c>
      <c r="J3518">
        <v>1434104712</v>
      </c>
      <c r="K3518" t="b">
        <v>1</v>
      </c>
      <c r="L3518">
        <v>57</v>
      </c>
      <c r="M3518" t="b">
        <v>1</v>
      </c>
      <c r="N3518" t="s">
        <v>8269</v>
      </c>
      <c r="O3518" s="9">
        <f t="shared" si="224"/>
        <v>106</v>
      </c>
      <c r="P3518">
        <f t="shared" si="225"/>
        <v>46.43</v>
      </c>
      <c r="Q3518" s="11" t="s">
        <v>8315</v>
      </c>
      <c r="R3518" t="s">
        <v>8316</v>
      </c>
      <c r="S3518" s="16">
        <f t="shared" si="226"/>
        <v>42167.434166666666</v>
      </c>
      <c r="T3518" s="16">
        <f t="shared" si="227"/>
        <v>42197.434166666666</v>
      </c>
    </row>
    <row r="3519" spans="1:20" ht="42" x14ac:dyDescent="0.3">
      <c r="A3519">
        <v>3328</v>
      </c>
      <c r="B3519" s="3" t="s">
        <v>3328</v>
      </c>
      <c r="C3519" s="3" t="s">
        <v>7438</v>
      </c>
      <c r="D3519" s="6">
        <v>1800</v>
      </c>
      <c r="E3519" s="8">
        <v>2635</v>
      </c>
      <c r="F3519" t="s">
        <v>8218</v>
      </c>
      <c r="G3519" t="s">
        <v>8223</v>
      </c>
      <c r="H3519" t="s">
        <v>8245</v>
      </c>
      <c r="I3519">
        <v>1404522000</v>
      </c>
      <c r="J3519">
        <v>1404308883</v>
      </c>
      <c r="K3519" t="b">
        <v>0</v>
      </c>
      <c r="L3519">
        <v>9</v>
      </c>
      <c r="M3519" t="b">
        <v>1</v>
      </c>
      <c r="N3519" t="s">
        <v>8269</v>
      </c>
      <c r="O3519" s="9">
        <f t="shared" si="224"/>
        <v>146</v>
      </c>
      <c r="P3519">
        <f t="shared" si="225"/>
        <v>292.77999999999997</v>
      </c>
      <c r="Q3519" s="11" t="s">
        <v>8315</v>
      </c>
      <c r="R3519" t="s">
        <v>8316</v>
      </c>
      <c r="S3519" s="16">
        <f t="shared" si="226"/>
        <v>41822.57503472222</v>
      </c>
      <c r="T3519" s="16">
        <f t="shared" si="227"/>
        <v>41825.041666666664</v>
      </c>
    </row>
    <row r="3520" spans="1:20" ht="42" x14ac:dyDescent="0.3">
      <c r="A3520">
        <v>3306</v>
      </c>
      <c r="B3520" s="3" t="s">
        <v>3306</v>
      </c>
      <c r="C3520" s="3" t="s">
        <v>7416</v>
      </c>
      <c r="D3520" s="6">
        <v>1500</v>
      </c>
      <c r="E3520" s="8">
        <v>2630</v>
      </c>
      <c r="F3520" t="s">
        <v>8218</v>
      </c>
      <c r="G3520" t="s">
        <v>8223</v>
      </c>
      <c r="H3520" t="s">
        <v>8245</v>
      </c>
      <c r="I3520">
        <v>1465527600</v>
      </c>
      <c r="J3520">
        <v>1462252542</v>
      </c>
      <c r="K3520" t="b">
        <v>0</v>
      </c>
      <c r="L3520">
        <v>54</v>
      </c>
      <c r="M3520" t="b">
        <v>1</v>
      </c>
      <c r="N3520" t="s">
        <v>8269</v>
      </c>
      <c r="O3520" s="9">
        <f t="shared" si="224"/>
        <v>175</v>
      </c>
      <c r="P3520">
        <f t="shared" si="225"/>
        <v>48.7</v>
      </c>
      <c r="Q3520" s="11" t="s">
        <v>8315</v>
      </c>
      <c r="R3520" t="s">
        <v>8316</v>
      </c>
      <c r="S3520" s="16">
        <f t="shared" si="226"/>
        <v>42493.219236111108</v>
      </c>
      <c r="T3520" s="16">
        <f t="shared" si="227"/>
        <v>42531.125</v>
      </c>
    </row>
    <row r="3521" spans="1:20" ht="42" x14ac:dyDescent="0.3">
      <c r="A3521">
        <v>3550</v>
      </c>
      <c r="B3521" s="3" t="s">
        <v>3549</v>
      </c>
      <c r="C3521" s="3" t="s">
        <v>7660</v>
      </c>
      <c r="D3521" s="6">
        <v>2500</v>
      </c>
      <c r="E3521" s="8">
        <v>2620</v>
      </c>
      <c r="F3521" t="s">
        <v>8218</v>
      </c>
      <c r="G3521" t="s">
        <v>8224</v>
      </c>
      <c r="H3521" t="s">
        <v>8246</v>
      </c>
      <c r="I3521">
        <v>1462224398</v>
      </c>
      <c r="J3521">
        <v>1459632398</v>
      </c>
      <c r="K3521" t="b">
        <v>0</v>
      </c>
      <c r="L3521">
        <v>64</v>
      </c>
      <c r="M3521" t="b">
        <v>1</v>
      </c>
      <c r="N3521" t="s">
        <v>8269</v>
      </c>
      <c r="O3521" s="9">
        <f t="shared" si="224"/>
        <v>105</v>
      </c>
      <c r="P3521">
        <f t="shared" si="225"/>
        <v>40.94</v>
      </c>
      <c r="Q3521" s="11" t="s">
        <v>8315</v>
      </c>
      <c r="R3521" t="s">
        <v>8316</v>
      </c>
      <c r="S3521" s="16">
        <f t="shared" si="226"/>
        <v>42462.893495370372</v>
      </c>
      <c r="T3521" s="16">
        <f t="shared" si="227"/>
        <v>42492.893495370372</v>
      </c>
    </row>
    <row r="3522" spans="1:20" ht="42" x14ac:dyDescent="0.3">
      <c r="A3522">
        <v>3654</v>
      </c>
      <c r="B3522" s="3" t="s">
        <v>3651</v>
      </c>
      <c r="C3522" s="3" t="s">
        <v>7764</v>
      </c>
      <c r="D3522" s="6">
        <v>1500</v>
      </c>
      <c r="E3522" s="8">
        <v>2616</v>
      </c>
      <c r="F3522" t="s">
        <v>8218</v>
      </c>
      <c r="G3522" t="s">
        <v>8224</v>
      </c>
      <c r="H3522" t="s">
        <v>8246</v>
      </c>
      <c r="I3522">
        <v>1459702800</v>
      </c>
      <c r="J3522">
        <v>1457690386</v>
      </c>
      <c r="K3522" t="b">
        <v>0</v>
      </c>
      <c r="L3522">
        <v>38</v>
      </c>
      <c r="M3522" t="b">
        <v>1</v>
      </c>
      <c r="N3522" t="s">
        <v>8269</v>
      </c>
      <c r="O3522" s="9">
        <f t="shared" si="224"/>
        <v>174</v>
      </c>
      <c r="P3522">
        <f t="shared" si="225"/>
        <v>68.84</v>
      </c>
      <c r="Q3522" s="11" t="s">
        <v>8315</v>
      </c>
      <c r="R3522" t="s">
        <v>8316</v>
      </c>
      <c r="S3522" s="16">
        <f t="shared" si="226"/>
        <v>42440.416504629626</v>
      </c>
      <c r="T3522" s="16">
        <f t="shared" si="227"/>
        <v>42463.708333333328</v>
      </c>
    </row>
    <row r="3523" spans="1:20" ht="42" x14ac:dyDescent="0.3">
      <c r="A3523">
        <v>3438</v>
      </c>
      <c r="B3523" s="3" t="s">
        <v>3437</v>
      </c>
      <c r="C3523" s="3" t="s">
        <v>7548</v>
      </c>
      <c r="D3523" s="6">
        <v>2500</v>
      </c>
      <c r="E3523" s="8">
        <v>2605</v>
      </c>
      <c r="F3523" t="s">
        <v>8218</v>
      </c>
      <c r="G3523" t="s">
        <v>8224</v>
      </c>
      <c r="H3523" t="s">
        <v>8246</v>
      </c>
      <c r="I3523">
        <v>1430600400</v>
      </c>
      <c r="J3523">
        <v>1428358567</v>
      </c>
      <c r="K3523" t="b">
        <v>0</v>
      </c>
      <c r="L3523">
        <v>14</v>
      </c>
      <c r="M3523" t="b">
        <v>1</v>
      </c>
      <c r="N3523" t="s">
        <v>8269</v>
      </c>
      <c r="O3523" s="9">
        <f t="shared" si="224"/>
        <v>104</v>
      </c>
      <c r="P3523">
        <f t="shared" si="225"/>
        <v>186.07</v>
      </c>
      <c r="Q3523" s="11" t="s">
        <v>8315</v>
      </c>
      <c r="R3523" t="s">
        <v>8316</v>
      </c>
      <c r="S3523" s="16">
        <f t="shared" si="226"/>
        <v>42100.927858796291</v>
      </c>
      <c r="T3523" s="16">
        <f t="shared" si="227"/>
        <v>42126.875</v>
      </c>
    </row>
    <row r="3524" spans="1:20" ht="56" x14ac:dyDescent="0.3">
      <c r="A3524">
        <v>2840</v>
      </c>
      <c r="B3524" s="3" t="s">
        <v>2840</v>
      </c>
      <c r="C3524" s="3" t="s">
        <v>6950</v>
      </c>
      <c r="D3524" s="6">
        <v>2500</v>
      </c>
      <c r="E3524" s="8">
        <v>2600</v>
      </c>
      <c r="F3524" t="s">
        <v>8218</v>
      </c>
      <c r="G3524" t="s">
        <v>8224</v>
      </c>
      <c r="H3524" t="s">
        <v>8246</v>
      </c>
      <c r="I3524">
        <v>1426698000</v>
      </c>
      <c r="J3524">
        <v>1424825479</v>
      </c>
      <c r="K3524" t="b">
        <v>0</v>
      </c>
      <c r="L3524">
        <v>132</v>
      </c>
      <c r="M3524" t="b">
        <v>1</v>
      </c>
      <c r="N3524" t="s">
        <v>8269</v>
      </c>
      <c r="O3524" s="9">
        <f t="shared" si="224"/>
        <v>104</v>
      </c>
      <c r="P3524">
        <f t="shared" si="225"/>
        <v>19.7</v>
      </c>
      <c r="Q3524" s="11" t="s">
        <v>8315</v>
      </c>
      <c r="R3524" t="s">
        <v>8316</v>
      </c>
      <c r="S3524" s="16">
        <f t="shared" si="226"/>
        <v>42060.035636574074</v>
      </c>
      <c r="T3524" s="16">
        <f t="shared" si="227"/>
        <v>42081.708333333328</v>
      </c>
    </row>
    <row r="3525" spans="1:20" ht="42" x14ac:dyDescent="0.3">
      <c r="A3525">
        <v>3365</v>
      </c>
      <c r="B3525" s="3" t="s">
        <v>3364</v>
      </c>
      <c r="C3525" s="3" t="s">
        <v>7475</v>
      </c>
      <c r="D3525" s="6">
        <v>2500</v>
      </c>
      <c r="E3525" s="8">
        <v>2600</v>
      </c>
      <c r="F3525" t="s">
        <v>8218</v>
      </c>
      <c r="G3525" t="s">
        <v>8223</v>
      </c>
      <c r="H3525" t="s">
        <v>8245</v>
      </c>
      <c r="I3525">
        <v>1449973592</v>
      </c>
      <c r="J3525">
        <v>1447381592</v>
      </c>
      <c r="K3525" t="b">
        <v>0</v>
      </c>
      <c r="L3525">
        <v>3</v>
      </c>
      <c r="M3525" t="b">
        <v>1</v>
      </c>
      <c r="N3525" t="s">
        <v>8269</v>
      </c>
      <c r="O3525" s="9">
        <f t="shared" si="224"/>
        <v>104</v>
      </c>
      <c r="P3525">
        <f t="shared" si="225"/>
        <v>866.67</v>
      </c>
      <c r="Q3525" s="11" t="s">
        <v>8315</v>
      </c>
      <c r="R3525" t="s">
        <v>8316</v>
      </c>
      <c r="S3525" s="16">
        <f t="shared" si="226"/>
        <v>42321.101759259262</v>
      </c>
      <c r="T3525" s="16">
        <f t="shared" si="227"/>
        <v>42351.101759259262</v>
      </c>
    </row>
    <row r="3526" spans="1:20" ht="84" x14ac:dyDescent="0.3">
      <c r="A3526">
        <v>3505</v>
      </c>
      <c r="B3526" s="3" t="s">
        <v>3504</v>
      </c>
      <c r="C3526" s="3" t="s">
        <v>7615</v>
      </c>
      <c r="D3526" s="6">
        <v>2500</v>
      </c>
      <c r="E3526" s="8">
        <v>2594</v>
      </c>
      <c r="F3526" t="s">
        <v>8218</v>
      </c>
      <c r="G3526" t="s">
        <v>8223</v>
      </c>
      <c r="H3526" t="s">
        <v>8245</v>
      </c>
      <c r="I3526">
        <v>1399953600</v>
      </c>
      <c r="J3526">
        <v>1398983245</v>
      </c>
      <c r="K3526" t="b">
        <v>0</v>
      </c>
      <c r="L3526">
        <v>39</v>
      </c>
      <c r="M3526" t="b">
        <v>1</v>
      </c>
      <c r="N3526" t="s">
        <v>8269</v>
      </c>
      <c r="O3526" s="9">
        <f t="shared" si="224"/>
        <v>104</v>
      </c>
      <c r="P3526">
        <f t="shared" si="225"/>
        <v>66.510000000000005</v>
      </c>
      <c r="Q3526" s="11" t="s">
        <v>8315</v>
      </c>
      <c r="R3526" t="s">
        <v>8316</v>
      </c>
      <c r="S3526" s="16">
        <f t="shared" si="226"/>
        <v>41760.935706018521</v>
      </c>
      <c r="T3526" s="16">
        <f t="shared" si="227"/>
        <v>41772.166666666664</v>
      </c>
    </row>
    <row r="3527" spans="1:20" ht="42" x14ac:dyDescent="0.3">
      <c r="A3527">
        <v>3278</v>
      </c>
      <c r="B3527" s="3" t="s">
        <v>3278</v>
      </c>
      <c r="C3527" s="3" t="s">
        <v>7388</v>
      </c>
      <c r="D3527" s="6">
        <v>2500</v>
      </c>
      <c r="E3527" s="8">
        <v>2585</v>
      </c>
      <c r="F3527" t="s">
        <v>8218</v>
      </c>
      <c r="G3527" t="s">
        <v>8224</v>
      </c>
      <c r="H3527" t="s">
        <v>8246</v>
      </c>
      <c r="I3527">
        <v>1433017303</v>
      </c>
      <c r="J3527">
        <v>1430425303</v>
      </c>
      <c r="K3527" t="b">
        <v>1</v>
      </c>
      <c r="L3527">
        <v>34</v>
      </c>
      <c r="M3527" t="b">
        <v>1</v>
      </c>
      <c r="N3527" t="s">
        <v>8269</v>
      </c>
      <c r="O3527" s="9">
        <f t="shared" si="224"/>
        <v>103</v>
      </c>
      <c r="P3527">
        <f t="shared" si="225"/>
        <v>76.03</v>
      </c>
      <c r="Q3527" s="11" t="s">
        <v>8315</v>
      </c>
      <c r="R3527" t="s">
        <v>8316</v>
      </c>
      <c r="S3527" s="16">
        <f t="shared" si="226"/>
        <v>42124.848414351851</v>
      </c>
      <c r="T3527" s="16">
        <f t="shared" si="227"/>
        <v>42154.848414351851</v>
      </c>
    </row>
    <row r="3528" spans="1:20" ht="42" x14ac:dyDescent="0.3">
      <c r="A3528">
        <v>3178</v>
      </c>
      <c r="B3528" s="3" t="s">
        <v>3178</v>
      </c>
      <c r="C3528" s="3" t="s">
        <v>7288</v>
      </c>
      <c r="D3528" s="6">
        <v>1500</v>
      </c>
      <c r="E3528" s="8">
        <v>2576</v>
      </c>
      <c r="F3528" t="s">
        <v>8218</v>
      </c>
      <c r="G3528" t="s">
        <v>8224</v>
      </c>
      <c r="H3528" t="s">
        <v>8246</v>
      </c>
      <c r="I3528">
        <v>1405521075</v>
      </c>
      <c r="J3528">
        <v>1402929075</v>
      </c>
      <c r="K3528" t="b">
        <v>1</v>
      </c>
      <c r="L3528">
        <v>78</v>
      </c>
      <c r="M3528" t="b">
        <v>1</v>
      </c>
      <c r="N3528" t="s">
        <v>8269</v>
      </c>
      <c r="O3528" s="9">
        <f t="shared" si="224"/>
        <v>172</v>
      </c>
      <c r="P3528">
        <f t="shared" si="225"/>
        <v>33.03</v>
      </c>
      <c r="Q3528" s="11" t="s">
        <v>8315</v>
      </c>
      <c r="R3528" t="s">
        <v>8316</v>
      </c>
      <c r="S3528" s="16">
        <f t="shared" si="226"/>
        <v>41806.605034722219</v>
      </c>
      <c r="T3528" s="16">
        <f t="shared" si="227"/>
        <v>41836.605034722219</v>
      </c>
    </row>
    <row r="3529" spans="1:20" ht="28" x14ac:dyDescent="0.3">
      <c r="A3529">
        <v>3264</v>
      </c>
      <c r="B3529" s="3" t="s">
        <v>3264</v>
      </c>
      <c r="C3529" s="3" t="s">
        <v>7374</v>
      </c>
      <c r="D3529" s="6">
        <v>2500</v>
      </c>
      <c r="E3529" s="8">
        <v>2575</v>
      </c>
      <c r="F3529" t="s">
        <v>8218</v>
      </c>
      <c r="G3529" t="s">
        <v>8223</v>
      </c>
      <c r="H3529" t="s">
        <v>8245</v>
      </c>
      <c r="I3529">
        <v>1422482400</v>
      </c>
      <c r="J3529">
        <v>1421089938</v>
      </c>
      <c r="K3529" t="b">
        <v>1</v>
      </c>
      <c r="L3529">
        <v>49</v>
      </c>
      <c r="M3529" t="b">
        <v>1</v>
      </c>
      <c r="N3529" t="s">
        <v>8269</v>
      </c>
      <c r="O3529" s="9">
        <f t="shared" si="224"/>
        <v>103</v>
      </c>
      <c r="P3529">
        <f t="shared" si="225"/>
        <v>52.55</v>
      </c>
      <c r="Q3529" s="11" t="s">
        <v>8315</v>
      </c>
      <c r="R3529" t="s">
        <v>8316</v>
      </c>
      <c r="S3529" s="16">
        <f t="shared" si="226"/>
        <v>42016.800208333334</v>
      </c>
      <c r="T3529" s="16">
        <f t="shared" si="227"/>
        <v>42032.916666666672</v>
      </c>
    </row>
    <row r="3530" spans="1:20" ht="42" x14ac:dyDescent="0.3">
      <c r="A3530">
        <v>3538</v>
      </c>
      <c r="B3530" s="3" t="s">
        <v>3537</v>
      </c>
      <c r="C3530" s="3" t="s">
        <v>7648</v>
      </c>
      <c r="D3530" s="6">
        <v>2000</v>
      </c>
      <c r="E3530" s="8">
        <v>2569</v>
      </c>
      <c r="F3530" t="s">
        <v>8218</v>
      </c>
      <c r="G3530" t="s">
        <v>8224</v>
      </c>
      <c r="H3530" t="s">
        <v>8246</v>
      </c>
      <c r="I3530">
        <v>1471428340</v>
      </c>
      <c r="J3530">
        <v>1469009140</v>
      </c>
      <c r="K3530" t="b">
        <v>0</v>
      </c>
      <c r="L3530">
        <v>83</v>
      </c>
      <c r="M3530" t="b">
        <v>1</v>
      </c>
      <c r="N3530" t="s">
        <v>8269</v>
      </c>
      <c r="O3530" s="9">
        <f t="shared" si="224"/>
        <v>128</v>
      </c>
      <c r="P3530">
        <f t="shared" si="225"/>
        <v>30.95</v>
      </c>
      <c r="Q3530" s="11" t="s">
        <v>8315</v>
      </c>
      <c r="R3530" t="s">
        <v>8316</v>
      </c>
      <c r="S3530" s="16">
        <f t="shared" si="226"/>
        <v>42571.420601851853</v>
      </c>
      <c r="T3530" s="16">
        <f t="shared" si="227"/>
        <v>42599.420601851853</v>
      </c>
    </row>
    <row r="3531" spans="1:20" ht="42" x14ac:dyDescent="0.3">
      <c r="A3531">
        <v>3441</v>
      </c>
      <c r="B3531" s="3" t="s">
        <v>3440</v>
      </c>
      <c r="C3531" s="3" t="s">
        <v>7551</v>
      </c>
      <c r="D3531" s="6">
        <v>2500</v>
      </c>
      <c r="E3531" s="8">
        <v>2565</v>
      </c>
      <c r="F3531" t="s">
        <v>8218</v>
      </c>
      <c r="G3531" t="s">
        <v>8223</v>
      </c>
      <c r="H3531" t="s">
        <v>8245</v>
      </c>
      <c r="I3531">
        <v>1447445820</v>
      </c>
      <c r="J3531">
        <v>1445077121</v>
      </c>
      <c r="K3531" t="b">
        <v>0</v>
      </c>
      <c r="L3531">
        <v>43</v>
      </c>
      <c r="M3531" t="b">
        <v>1</v>
      </c>
      <c r="N3531" t="s">
        <v>8269</v>
      </c>
      <c r="O3531" s="9">
        <f t="shared" si="224"/>
        <v>103</v>
      </c>
      <c r="P3531">
        <f t="shared" si="225"/>
        <v>59.65</v>
      </c>
      <c r="Q3531" s="11" t="s">
        <v>8315</v>
      </c>
      <c r="R3531" t="s">
        <v>8316</v>
      </c>
      <c r="S3531" s="16">
        <f t="shared" si="226"/>
        <v>42294.429641203707</v>
      </c>
      <c r="T3531" s="16">
        <f t="shared" si="227"/>
        <v>42321.845138888893</v>
      </c>
    </row>
    <row r="3532" spans="1:20" ht="28" x14ac:dyDescent="0.3">
      <c r="A3532">
        <v>3747</v>
      </c>
      <c r="B3532" s="3" t="s">
        <v>3744</v>
      </c>
      <c r="C3532" s="3" t="s">
        <v>7857</v>
      </c>
      <c r="D3532" s="6">
        <v>2500</v>
      </c>
      <c r="E3532" s="8">
        <v>25</v>
      </c>
      <c r="F3532" t="s">
        <v>8220</v>
      </c>
      <c r="G3532" t="s">
        <v>8224</v>
      </c>
      <c r="H3532" t="s">
        <v>8246</v>
      </c>
      <c r="I3532">
        <v>1436137140</v>
      </c>
      <c r="J3532">
        <v>1433833896</v>
      </c>
      <c r="K3532" t="b">
        <v>0</v>
      </c>
      <c r="L3532">
        <v>1</v>
      </c>
      <c r="M3532" t="b">
        <v>0</v>
      </c>
      <c r="N3532" t="s">
        <v>8269</v>
      </c>
      <c r="O3532" s="9">
        <f t="shared" si="224"/>
        <v>1</v>
      </c>
      <c r="P3532">
        <f t="shared" si="225"/>
        <v>25</v>
      </c>
      <c r="Q3532" s="11" t="s">
        <v>8315</v>
      </c>
      <c r="R3532" t="s">
        <v>8316</v>
      </c>
      <c r="S3532" s="16">
        <f t="shared" si="226"/>
        <v>42164.299722222218</v>
      </c>
      <c r="T3532" s="16">
        <f t="shared" si="227"/>
        <v>42190.957638888889</v>
      </c>
    </row>
    <row r="3533" spans="1:20" ht="28" x14ac:dyDescent="0.3">
      <c r="A3533">
        <v>3597</v>
      </c>
      <c r="B3533" s="3" t="s">
        <v>3596</v>
      </c>
      <c r="C3533" s="3" t="s">
        <v>7707</v>
      </c>
      <c r="D3533" s="6">
        <v>2500</v>
      </c>
      <c r="E3533" s="8">
        <v>2565</v>
      </c>
      <c r="F3533" t="s">
        <v>8218</v>
      </c>
      <c r="G3533" t="s">
        <v>8223</v>
      </c>
      <c r="H3533" t="s">
        <v>8245</v>
      </c>
      <c r="I3533">
        <v>1456984740</v>
      </c>
      <c r="J3533">
        <v>1455717790</v>
      </c>
      <c r="K3533" t="b">
        <v>0</v>
      </c>
      <c r="L3533">
        <v>33</v>
      </c>
      <c r="M3533" t="b">
        <v>1</v>
      </c>
      <c r="N3533" t="s">
        <v>8269</v>
      </c>
      <c r="O3533" s="9">
        <f t="shared" si="224"/>
        <v>103</v>
      </c>
      <c r="P3533">
        <f t="shared" si="225"/>
        <v>77.73</v>
      </c>
      <c r="Q3533" s="11" t="s">
        <v>8315</v>
      </c>
      <c r="R3533" t="s">
        <v>8316</v>
      </c>
      <c r="S3533" s="16">
        <f t="shared" si="226"/>
        <v>42417.585532407407</v>
      </c>
      <c r="T3533" s="16">
        <f t="shared" si="227"/>
        <v>42432.249305555553</v>
      </c>
    </row>
    <row r="3534" spans="1:20" ht="42" x14ac:dyDescent="0.3">
      <c r="A3534">
        <v>3851</v>
      </c>
      <c r="B3534" s="3" t="s">
        <v>3848</v>
      </c>
      <c r="C3534" s="3" t="s">
        <v>7960</v>
      </c>
      <c r="D3534" s="6">
        <v>2500</v>
      </c>
      <c r="E3534" s="8">
        <v>852</v>
      </c>
      <c r="F3534" t="s">
        <v>8220</v>
      </c>
      <c r="G3534" t="s">
        <v>8224</v>
      </c>
      <c r="H3534" t="s">
        <v>8246</v>
      </c>
      <c r="I3534">
        <v>1437129179</v>
      </c>
      <c r="J3534">
        <v>1434537179</v>
      </c>
      <c r="K3534" t="b">
        <v>1</v>
      </c>
      <c r="L3534">
        <v>24</v>
      </c>
      <c r="M3534" t="b">
        <v>0</v>
      </c>
      <c r="N3534" t="s">
        <v>8269</v>
      </c>
      <c r="O3534" s="9">
        <f t="shared" si="224"/>
        <v>34</v>
      </c>
      <c r="P3534">
        <f t="shared" si="225"/>
        <v>35.5</v>
      </c>
      <c r="Q3534" s="11" t="s">
        <v>8315</v>
      </c>
      <c r="R3534" t="s">
        <v>8316</v>
      </c>
      <c r="S3534" s="16">
        <f t="shared" si="226"/>
        <v>42172.439571759256</v>
      </c>
      <c r="T3534" s="16">
        <f t="shared" si="227"/>
        <v>42202.439571759256</v>
      </c>
    </row>
    <row r="3535" spans="1:20" ht="42" x14ac:dyDescent="0.3">
      <c r="A3535">
        <v>3859</v>
      </c>
      <c r="B3535" s="3" t="s">
        <v>3856</v>
      </c>
      <c r="C3535" s="3" t="s">
        <v>7968</v>
      </c>
      <c r="D3535" s="6">
        <v>2500</v>
      </c>
      <c r="E3535" s="8">
        <v>1</v>
      </c>
      <c r="F3535" t="s">
        <v>8220</v>
      </c>
      <c r="G3535" t="s">
        <v>8223</v>
      </c>
      <c r="H3535" t="s">
        <v>8245</v>
      </c>
      <c r="I3535">
        <v>1403730000</v>
      </c>
      <c r="J3535">
        <v>1401485207</v>
      </c>
      <c r="K3535" t="b">
        <v>0</v>
      </c>
      <c r="L3535">
        <v>1</v>
      </c>
      <c r="M3535" t="b">
        <v>0</v>
      </c>
      <c r="N3535" t="s">
        <v>8269</v>
      </c>
      <c r="O3535" s="9">
        <f t="shared" ref="O3535:O3598" si="228">ROUND(E3535/D3535*100,0)</f>
        <v>0</v>
      </c>
      <c r="P3535">
        <f t="shared" ref="P3535:P3598" si="229">IFERROR(ROUND(E3535/L3535,2),0)</f>
        <v>1</v>
      </c>
      <c r="Q3535" s="11" t="s">
        <v>8315</v>
      </c>
      <c r="R3535" t="s">
        <v>8316</v>
      </c>
      <c r="S3535" s="16">
        <f t="shared" ref="S3535:S3598" si="230">(((J3535/60)/60/24)+DATE(1970,1,1))</f>
        <v>41789.893599537041</v>
      </c>
      <c r="T3535" s="16">
        <f t="shared" ref="T3535:T3598" si="231">(((I3535/60)/60)/24)+DATE(1970,1,1)</f>
        <v>41815.875</v>
      </c>
    </row>
    <row r="3536" spans="1:20" ht="42" x14ac:dyDescent="0.3">
      <c r="A3536">
        <v>3897</v>
      </c>
      <c r="B3536" s="3" t="s">
        <v>3894</v>
      </c>
      <c r="C3536" s="3" t="s">
        <v>8005</v>
      </c>
      <c r="D3536" s="6">
        <v>2500</v>
      </c>
      <c r="E3536" s="8">
        <v>440</v>
      </c>
      <c r="F3536" t="s">
        <v>8220</v>
      </c>
      <c r="G3536" t="s">
        <v>8227</v>
      </c>
      <c r="H3536" t="s">
        <v>8249</v>
      </c>
      <c r="I3536">
        <v>1420750683</v>
      </c>
      <c r="J3536">
        <v>1418158683</v>
      </c>
      <c r="K3536" t="b">
        <v>0</v>
      </c>
      <c r="L3536">
        <v>10</v>
      </c>
      <c r="M3536" t="b">
        <v>0</v>
      </c>
      <c r="N3536" t="s">
        <v>8269</v>
      </c>
      <c r="O3536" s="9">
        <f t="shared" si="228"/>
        <v>18</v>
      </c>
      <c r="P3536">
        <f t="shared" si="229"/>
        <v>44</v>
      </c>
      <c r="Q3536" s="11" t="s">
        <v>8315</v>
      </c>
      <c r="R3536" t="s">
        <v>8316</v>
      </c>
      <c r="S3536" s="16">
        <f t="shared" si="230"/>
        <v>41982.87364583333</v>
      </c>
      <c r="T3536" s="16">
        <f t="shared" si="231"/>
        <v>42012.87364583333</v>
      </c>
    </row>
    <row r="3537" spans="1:20" ht="56" x14ac:dyDescent="0.3">
      <c r="A3537">
        <v>3898</v>
      </c>
      <c r="B3537" s="3" t="s">
        <v>3895</v>
      </c>
      <c r="C3537" s="3" t="s">
        <v>8006</v>
      </c>
      <c r="D3537" s="6">
        <v>2500</v>
      </c>
      <c r="E3537" s="8">
        <v>814</v>
      </c>
      <c r="F3537" t="s">
        <v>8220</v>
      </c>
      <c r="G3537" t="s">
        <v>8224</v>
      </c>
      <c r="H3537" t="s">
        <v>8246</v>
      </c>
      <c r="I3537">
        <v>1439827200</v>
      </c>
      <c r="J3537">
        <v>1436355270</v>
      </c>
      <c r="K3537" t="b">
        <v>0</v>
      </c>
      <c r="L3537">
        <v>16</v>
      </c>
      <c r="M3537" t="b">
        <v>0</v>
      </c>
      <c r="N3537" t="s">
        <v>8269</v>
      </c>
      <c r="O3537" s="9">
        <f t="shared" si="228"/>
        <v>33</v>
      </c>
      <c r="P3537">
        <f t="shared" si="229"/>
        <v>50.88</v>
      </c>
      <c r="Q3537" s="11" t="s">
        <v>8315</v>
      </c>
      <c r="R3537" t="s">
        <v>8316</v>
      </c>
      <c r="S3537" s="16">
        <f t="shared" si="230"/>
        <v>42193.482291666667</v>
      </c>
      <c r="T3537" s="16">
        <f t="shared" si="231"/>
        <v>42233.666666666672</v>
      </c>
    </row>
    <row r="3538" spans="1:20" ht="28" x14ac:dyDescent="0.3">
      <c r="A3538">
        <v>3900</v>
      </c>
      <c r="B3538" s="3" t="s">
        <v>3897</v>
      </c>
      <c r="C3538" s="3" t="s">
        <v>8008</v>
      </c>
      <c r="D3538" s="6">
        <v>2500</v>
      </c>
      <c r="E3538" s="8">
        <v>135</v>
      </c>
      <c r="F3538" t="s">
        <v>8220</v>
      </c>
      <c r="G3538" t="s">
        <v>8223</v>
      </c>
      <c r="H3538" t="s">
        <v>8245</v>
      </c>
      <c r="I3538">
        <v>1433988791</v>
      </c>
      <c r="J3538">
        <v>1431396791</v>
      </c>
      <c r="K3538" t="b">
        <v>0</v>
      </c>
      <c r="L3538">
        <v>5</v>
      </c>
      <c r="M3538" t="b">
        <v>0</v>
      </c>
      <c r="N3538" t="s">
        <v>8269</v>
      </c>
      <c r="O3538" s="9">
        <f t="shared" si="228"/>
        <v>5</v>
      </c>
      <c r="P3538">
        <f t="shared" si="229"/>
        <v>27</v>
      </c>
      <c r="Q3538" s="11" t="s">
        <v>8315</v>
      </c>
      <c r="R3538" t="s">
        <v>8316</v>
      </c>
      <c r="S3538" s="16">
        <f t="shared" si="230"/>
        <v>42136.092488425929</v>
      </c>
      <c r="T3538" s="16">
        <f t="shared" si="231"/>
        <v>42166.092488425929</v>
      </c>
    </row>
    <row r="3539" spans="1:20" ht="42" x14ac:dyDescent="0.3">
      <c r="A3539">
        <v>3914</v>
      </c>
      <c r="B3539" s="3" t="s">
        <v>3911</v>
      </c>
      <c r="C3539" s="3" t="s">
        <v>8022</v>
      </c>
      <c r="D3539" s="6">
        <v>2500</v>
      </c>
      <c r="E3539" s="8">
        <v>909</v>
      </c>
      <c r="F3539" t="s">
        <v>8220</v>
      </c>
      <c r="G3539" t="s">
        <v>8224</v>
      </c>
      <c r="H3539" t="s">
        <v>8246</v>
      </c>
      <c r="I3539">
        <v>1431298740</v>
      </c>
      <c r="J3539">
        <v>1429558756</v>
      </c>
      <c r="K3539" t="b">
        <v>0</v>
      </c>
      <c r="L3539">
        <v>27</v>
      </c>
      <c r="M3539" t="b">
        <v>0</v>
      </c>
      <c r="N3539" t="s">
        <v>8269</v>
      </c>
      <c r="O3539" s="9">
        <f t="shared" si="228"/>
        <v>36</v>
      </c>
      <c r="P3539">
        <f t="shared" si="229"/>
        <v>33.67</v>
      </c>
      <c r="Q3539" s="11" t="s">
        <v>8315</v>
      </c>
      <c r="R3539" t="s">
        <v>8316</v>
      </c>
      <c r="S3539" s="16">
        <f t="shared" si="230"/>
        <v>42114.818935185183</v>
      </c>
      <c r="T3539" s="16">
        <f t="shared" si="231"/>
        <v>42134.957638888889</v>
      </c>
    </row>
    <row r="3540" spans="1:20" ht="42" x14ac:dyDescent="0.3">
      <c r="A3540">
        <v>3920</v>
      </c>
      <c r="B3540" s="3" t="s">
        <v>3917</v>
      </c>
      <c r="C3540" s="3" t="s">
        <v>8028</v>
      </c>
      <c r="D3540" s="6">
        <v>2500</v>
      </c>
      <c r="E3540" s="8">
        <v>135</v>
      </c>
      <c r="F3540" t="s">
        <v>8220</v>
      </c>
      <c r="G3540" t="s">
        <v>8224</v>
      </c>
      <c r="H3540" t="s">
        <v>8246</v>
      </c>
      <c r="I3540">
        <v>1479032260</v>
      </c>
      <c r="J3540">
        <v>1476436660</v>
      </c>
      <c r="K3540" t="b">
        <v>0</v>
      </c>
      <c r="L3540">
        <v>3</v>
      </c>
      <c r="M3540" t="b">
        <v>0</v>
      </c>
      <c r="N3540" t="s">
        <v>8269</v>
      </c>
      <c r="O3540" s="9">
        <f t="shared" si="228"/>
        <v>5</v>
      </c>
      <c r="P3540">
        <f t="shared" si="229"/>
        <v>45</v>
      </c>
      <c r="Q3540" s="11" t="s">
        <v>8315</v>
      </c>
      <c r="R3540" t="s">
        <v>8316</v>
      </c>
      <c r="S3540" s="16">
        <f t="shared" si="230"/>
        <v>42657.38726851852</v>
      </c>
      <c r="T3540" s="16">
        <f t="shared" si="231"/>
        <v>42687.428935185191</v>
      </c>
    </row>
    <row r="3541" spans="1:20" ht="42" x14ac:dyDescent="0.3">
      <c r="A3541">
        <v>3927</v>
      </c>
      <c r="B3541" s="3" t="s">
        <v>3924</v>
      </c>
      <c r="C3541" s="3" t="s">
        <v>8035</v>
      </c>
      <c r="D3541" s="6">
        <v>2500</v>
      </c>
      <c r="E3541" s="8">
        <v>25</v>
      </c>
      <c r="F3541" t="s">
        <v>8220</v>
      </c>
      <c r="G3541" t="s">
        <v>8224</v>
      </c>
      <c r="H3541" t="s">
        <v>8246</v>
      </c>
      <c r="I3541">
        <v>1407565504</v>
      </c>
      <c r="J3541">
        <v>1404973504</v>
      </c>
      <c r="K3541" t="b">
        <v>0</v>
      </c>
      <c r="L3541">
        <v>2</v>
      </c>
      <c r="M3541" t="b">
        <v>0</v>
      </c>
      <c r="N3541" t="s">
        <v>8269</v>
      </c>
      <c r="O3541" s="9">
        <f t="shared" si="228"/>
        <v>1</v>
      </c>
      <c r="P3541">
        <f t="shared" si="229"/>
        <v>12.5</v>
      </c>
      <c r="Q3541" s="11" t="s">
        <v>8315</v>
      </c>
      <c r="R3541" t="s">
        <v>8316</v>
      </c>
      <c r="S3541" s="16">
        <f t="shared" si="230"/>
        <v>41830.267407407409</v>
      </c>
      <c r="T3541" s="16">
        <f t="shared" si="231"/>
        <v>41860.267407407409</v>
      </c>
    </row>
    <row r="3542" spans="1:20" ht="42" x14ac:dyDescent="0.3">
      <c r="A3542">
        <v>3980</v>
      </c>
      <c r="B3542" s="3" t="s">
        <v>3977</v>
      </c>
      <c r="C3542" s="3" t="s">
        <v>8087</v>
      </c>
      <c r="D3542" s="6">
        <v>2500</v>
      </c>
      <c r="E3542" s="8">
        <v>450</v>
      </c>
      <c r="F3542" t="s">
        <v>8220</v>
      </c>
      <c r="G3542" t="s">
        <v>8223</v>
      </c>
      <c r="H3542" t="s">
        <v>8245</v>
      </c>
      <c r="I3542">
        <v>1404570147</v>
      </c>
      <c r="J3542">
        <v>1401978147</v>
      </c>
      <c r="K3542" t="b">
        <v>0</v>
      </c>
      <c r="L3542">
        <v>7</v>
      </c>
      <c r="M3542" t="b">
        <v>0</v>
      </c>
      <c r="N3542" t="s">
        <v>8269</v>
      </c>
      <c r="O3542" s="9">
        <f t="shared" si="228"/>
        <v>18</v>
      </c>
      <c r="P3542">
        <f t="shared" si="229"/>
        <v>64.290000000000006</v>
      </c>
      <c r="Q3542" s="11" t="s">
        <v>8315</v>
      </c>
      <c r="R3542" t="s">
        <v>8316</v>
      </c>
      <c r="S3542" s="16">
        <f t="shared" si="230"/>
        <v>41795.598923611113</v>
      </c>
      <c r="T3542" s="16">
        <f t="shared" si="231"/>
        <v>41825.598923611113</v>
      </c>
    </row>
    <row r="3543" spans="1:20" ht="42" x14ac:dyDescent="0.3">
      <c r="A3543">
        <v>4030</v>
      </c>
      <c r="B3543" s="3" t="s">
        <v>4026</v>
      </c>
      <c r="C3543" s="3" t="s">
        <v>8135</v>
      </c>
      <c r="D3543" s="6">
        <v>2500</v>
      </c>
      <c r="E3543" s="8">
        <v>400</v>
      </c>
      <c r="F3543" t="s">
        <v>8220</v>
      </c>
      <c r="G3543" t="s">
        <v>8223</v>
      </c>
      <c r="H3543" t="s">
        <v>8245</v>
      </c>
      <c r="I3543">
        <v>1454525340</v>
      </c>
      <c r="J3543">
        <v>1452008599</v>
      </c>
      <c r="K3543" t="b">
        <v>0</v>
      </c>
      <c r="L3543">
        <v>6</v>
      </c>
      <c r="M3543" t="b">
        <v>0</v>
      </c>
      <c r="N3543" t="s">
        <v>8269</v>
      </c>
      <c r="O3543" s="9">
        <f t="shared" si="228"/>
        <v>16</v>
      </c>
      <c r="P3543">
        <f t="shared" si="229"/>
        <v>66.67</v>
      </c>
      <c r="Q3543" s="11" t="s">
        <v>8315</v>
      </c>
      <c r="R3543" t="s">
        <v>8316</v>
      </c>
      <c r="S3543" s="16">
        <f t="shared" si="230"/>
        <v>42374.655081018514</v>
      </c>
      <c r="T3543" s="16">
        <f t="shared" si="231"/>
        <v>42403.784027777772</v>
      </c>
    </row>
    <row r="3544" spans="1:20" ht="42" x14ac:dyDescent="0.3">
      <c r="A3544">
        <v>4038</v>
      </c>
      <c r="B3544" s="3" t="s">
        <v>4034</v>
      </c>
      <c r="C3544" s="3" t="s">
        <v>8142</v>
      </c>
      <c r="D3544" s="6">
        <v>2500</v>
      </c>
      <c r="E3544" s="8">
        <v>301</v>
      </c>
      <c r="F3544" t="s">
        <v>8220</v>
      </c>
      <c r="G3544" t="s">
        <v>8223</v>
      </c>
      <c r="H3544" t="s">
        <v>8245</v>
      </c>
      <c r="I3544">
        <v>1413573010</v>
      </c>
      <c r="J3544">
        <v>1408389010</v>
      </c>
      <c r="K3544" t="b">
        <v>0</v>
      </c>
      <c r="L3544">
        <v>4</v>
      </c>
      <c r="M3544" t="b">
        <v>0</v>
      </c>
      <c r="N3544" t="s">
        <v>8269</v>
      </c>
      <c r="O3544" s="9">
        <f t="shared" si="228"/>
        <v>12</v>
      </c>
      <c r="P3544">
        <f t="shared" si="229"/>
        <v>75.25</v>
      </c>
      <c r="Q3544" s="11" t="s">
        <v>8315</v>
      </c>
      <c r="R3544" t="s">
        <v>8316</v>
      </c>
      <c r="S3544" s="16">
        <f t="shared" si="230"/>
        <v>41869.798726851855</v>
      </c>
      <c r="T3544" s="16">
        <f t="shared" si="231"/>
        <v>41929.798726851855</v>
      </c>
    </row>
    <row r="3545" spans="1:20" ht="42" x14ac:dyDescent="0.3">
      <c r="A3545">
        <v>4093</v>
      </c>
      <c r="B3545" s="3" t="s">
        <v>4089</v>
      </c>
      <c r="C3545" s="3" t="s">
        <v>8196</v>
      </c>
      <c r="D3545" s="6">
        <v>2500</v>
      </c>
      <c r="E3545" s="8">
        <v>60</v>
      </c>
      <c r="F3545" t="s">
        <v>8220</v>
      </c>
      <c r="G3545" t="s">
        <v>8224</v>
      </c>
      <c r="H3545" t="s">
        <v>8246</v>
      </c>
      <c r="I3545">
        <v>1440272093</v>
      </c>
      <c r="J3545">
        <v>1435088093</v>
      </c>
      <c r="K3545" t="b">
        <v>0</v>
      </c>
      <c r="L3545">
        <v>4</v>
      </c>
      <c r="M3545" t="b">
        <v>0</v>
      </c>
      <c r="N3545" t="s">
        <v>8269</v>
      </c>
      <c r="O3545" s="9">
        <f t="shared" si="228"/>
        <v>2</v>
      </c>
      <c r="P3545">
        <f t="shared" si="229"/>
        <v>15</v>
      </c>
      <c r="Q3545" s="11" t="s">
        <v>8315</v>
      </c>
      <c r="R3545" t="s">
        <v>8316</v>
      </c>
      <c r="S3545" s="16">
        <f t="shared" si="230"/>
        <v>42178.815891203703</v>
      </c>
      <c r="T3545" s="16">
        <f t="shared" si="231"/>
        <v>42238.815891203703</v>
      </c>
    </row>
    <row r="3546" spans="1:20" ht="42" x14ac:dyDescent="0.3">
      <c r="A3546">
        <v>4112</v>
      </c>
      <c r="B3546" s="3" t="s">
        <v>4108</v>
      </c>
      <c r="C3546" s="3" t="s">
        <v>6961</v>
      </c>
      <c r="D3546" s="6">
        <v>2500</v>
      </c>
      <c r="E3546" s="8">
        <v>1</v>
      </c>
      <c r="F3546" t="s">
        <v>8220</v>
      </c>
      <c r="G3546" t="s">
        <v>8240</v>
      </c>
      <c r="H3546" t="s">
        <v>8248</v>
      </c>
      <c r="I3546">
        <v>1456617600</v>
      </c>
      <c r="J3546">
        <v>1454280186</v>
      </c>
      <c r="K3546" t="b">
        <v>0</v>
      </c>
      <c r="L3546">
        <v>1</v>
      </c>
      <c r="M3546" t="b">
        <v>0</v>
      </c>
      <c r="N3546" t="s">
        <v>8269</v>
      </c>
      <c r="O3546" s="9">
        <f t="shared" si="228"/>
        <v>0</v>
      </c>
      <c r="P3546">
        <f t="shared" si="229"/>
        <v>1</v>
      </c>
      <c r="Q3546" s="11" t="s">
        <v>8315</v>
      </c>
      <c r="R3546" t="s">
        <v>8316</v>
      </c>
      <c r="S3546" s="16">
        <f t="shared" si="230"/>
        <v>42400.946597222224</v>
      </c>
      <c r="T3546" s="16">
        <f t="shared" si="231"/>
        <v>42428</v>
      </c>
    </row>
    <row r="3547" spans="1:20" ht="42" x14ac:dyDescent="0.3">
      <c r="A3547">
        <v>3865</v>
      </c>
      <c r="B3547" s="3" t="s">
        <v>3862</v>
      </c>
      <c r="C3547" s="3" t="s">
        <v>7974</v>
      </c>
      <c r="D3547" s="6">
        <v>2413</v>
      </c>
      <c r="E3547" s="8">
        <v>650</v>
      </c>
      <c r="F3547" t="s">
        <v>8220</v>
      </c>
      <c r="G3547" t="s">
        <v>8228</v>
      </c>
      <c r="H3547" t="s">
        <v>8250</v>
      </c>
      <c r="I3547">
        <v>1409376600</v>
      </c>
      <c r="J3547">
        <v>1405957098</v>
      </c>
      <c r="K3547" t="b">
        <v>0</v>
      </c>
      <c r="L3547">
        <v>14</v>
      </c>
      <c r="M3547" t="b">
        <v>0</v>
      </c>
      <c r="N3547" t="s">
        <v>8269</v>
      </c>
      <c r="O3547" s="9">
        <f t="shared" si="228"/>
        <v>27</v>
      </c>
      <c r="P3547">
        <f t="shared" si="229"/>
        <v>46.43</v>
      </c>
      <c r="Q3547" s="11" t="s">
        <v>8315</v>
      </c>
      <c r="R3547" t="s">
        <v>8316</v>
      </c>
      <c r="S3547" s="16">
        <f t="shared" si="230"/>
        <v>41841.651597222226</v>
      </c>
      <c r="T3547" s="16">
        <f t="shared" si="231"/>
        <v>41881.229166666664</v>
      </c>
    </row>
    <row r="3548" spans="1:20" ht="42" x14ac:dyDescent="0.3">
      <c r="A3548">
        <v>2809</v>
      </c>
      <c r="B3548" s="3" t="s">
        <v>2809</v>
      </c>
      <c r="C3548" s="3" t="s">
        <v>6919</v>
      </c>
      <c r="D3548" s="6">
        <v>2500</v>
      </c>
      <c r="E3548" s="8">
        <v>2560</v>
      </c>
      <c r="F3548" t="s">
        <v>8218</v>
      </c>
      <c r="G3548" t="s">
        <v>8223</v>
      </c>
      <c r="H3548" t="s">
        <v>8245</v>
      </c>
      <c r="I3548">
        <v>1459348740</v>
      </c>
      <c r="J3548">
        <v>1458647725</v>
      </c>
      <c r="K3548" t="b">
        <v>0</v>
      </c>
      <c r="L3548">
        <v>21</v>
      </c>
      <c r="M3548" t="b">
        <v>1</v>
      </c>
      <c r="N3548" t="s">
        <v>8269</v>
      </c>
      <c r="O3548" s="9">
        <f t="shared" si="228"/>
        <v>102</v>
      </c>
      <c r="P3548">
        <f t="shared" si="229"/>
        <v>121.9</v>
      </c>
      <c r="Q3548" s="11" t="s">
        <v>8315</v>
      </c>
      <c r="R3548" t="s">
        <v>8316</v>
      </c>
      <c r="S3548" s="16">
        <f t="shared" si="230"/>
        <v>42451.496817129635</v>
      </c>
      <c r="T3548" s="16">
        <f t="shared" si="231"/>
        <v>42459.610416666663</v>
      </c>
    </row>
    <row r="3549" spans="1:20" ht="98" x14ac:dyDescent="0.3">
      <c r="A3549">
        <v>3561</v>
      </c>
      <c r="B3549" s="3" t="s">
        <v>3560</v>
      </c>
      <c r="C3549" s="3" t="s">
        <v>7671</v>
      </c>
      <c r="D3549" s="6">
        <v>2500</v>
      </c>
      <c r="E3549" s="8">
        <v>2560</v>
      </c>
      <c r="F3549" t="s">
        <v>8218</v>
      </c>
      <c r="G3549" t="s">
        <v>8223</v>
      </c>
      <c r="H3549" t="s">
        <v>8245</v>
      </c>
      <c r="I3549">
        <v>1438799760</v>
      </c>
      <c r="J3549">
        <v>1437236378</v>
      </c>
      <c r="K3549" t="b">
        <v>0</v>
      </c>
      <c r="L3549">
        <v>54</v>
      </c>
      <c r="M3549" t="b">
        <v>1</v>
      </c>
      <c r="N3549" t="s">
        <v>8269</v>
      </c>
      <c r="O3549" s="9">
        <f t="shared" si="228"/>
        <v>102</v>
      </c>
      <c r="P3549">
        <f t="shared" si="229"/>
        <v>47.41</v>
      </c>
      <c r="Q3549" s="11" t="s">
        <v>8315</v>
      </c>
      <c r="R3549" t="s">
        <v>8316</v>
      </c>
      <c r="S3549" s="16">
        <f t="shared" si="230"/>
        <v>42203.680300925931</v>
      </c>
      <c r="T3549" s="16">
        <f t="shared" si="231"/>
        <v>42221.774999999994</v>
      </c>
    </row>
    <row r="3550" spans="1:20" ht="42" x14ac:dyDescent="0.3">
      <c r="A3550">
        <v>4081</v>
      </c>
      <c r="B3550" s="3" t="s">
        <v>4077</v>
      </c>
      <c r="C3550" s="3" t="s">
        <v>8184</v>
      </c>
      <c r="D3550" s="6">
        <v>2224</v>
      </c>
      <c r="E3550" s="8">
        <v>350</v>
      </c>
      <c r="F3550" t="s">
        <v>8220</v>
      </c>
      <c r="G3550" t="s">
        <v>8223</v>
      </c>
      <c r="H3550" t="s">
        <v>8245</v>
      </c>
      <c r="I3550">
        <v>1425819425</v>
      </c>
      <c r="J3550">
        <v>1423231025</v>
      </c>
      <c r="K3550" t="b">
        <v>0</v>
      </c>
      <c r="L3550">
        <v>12</v>
      </c>
      <c r="M3550" t="b">
        <v>0</v>
      </c>
      <c r="N3550" t="s">
        <v>8269</v>
      </c>
      <c r="O3550" s="9">
        <f t="shared" si="228"/>
        <v>16</v>
      </c>
      <c r="P3550">
        <f t="shared" si="229"/>
        <v>29.17</v>
      </c>
      <c r="Q3550" s="11" t="s">
        <v>8315</v>
      </c>
      <c r="R3550" t="s">
        <v>8316</v>
      </c>
      <c r="S3550" s="16">
        <f t="shared" si="230"/>
        <v>42041.581307870365</v>
      </c>
      <c r="T3550" s="16">
        <f t="shared" si="231"/>
        <v>42071.539641203708</v>
      </c>
    </row>
    <row r="3551" spans="1:20" ht="42" x14ac:dyDescent="0.3">
      <c r="A3551">
        <v>3268</v>
      </c>
      <c r="B3551" s="3" t="s">
        <v>3268</v>
      </c>
      <c r="C3551" s="3" t="s">
        <v>7378</v>
      </c>
      <c r="D3551" s="6">
        <v>2000</v>
      </c>
      <c r="E3551" s="8">
        <v>2560</v>
      </c>
      <c r="F3551" t="s">
        <v>8218</v>
      </c>
      <c r="G3551" t="s">
        <v>8223</v>
      </c>
      <c r="H3551" t="s">
        <v>8245</v>
      </c>
      <c r="I3551">
        <v>1472074928</v>
      </c>
      <c r="J3551">
        <v>1470692528</v>
      </c>
      <c r="K3551" t="b">
        <v>1</v>
      </c>
      <c r="L3551">
        <v>42</v>
      </c>
      <c r="M3551" t="b">
        <v>1</v>
      </c>
      <c r="N3551" t="s">
        <v>8269</v>
      </c>
      <c r="O3551" s="9">
        <f t="shared" si="228"/>
        <v>128</v>
      </c>
      <c r="P3551">
        <f t="shared" si="229"/>
        <v>60.95</v>
      </c>
      <c r="Q3551" s="11" t="s">
        <v>8315</v>
      </c>
      <c r="R3551" t="s">
        <v>8316</v>
      </c>
      <c r="S3551" s="16">
        <f t="shared" si="230"/>
        <v>42590.90425925926</v>
      </c>
      <c r="T3551" s="16">
        <f t="shared" si="231"/>
        <v>42606.90425925926</v>
      </c>
    </row>
    <row r="3552" spans="1:20" ht="42" x14ac:dyDescent="0.3">
      <c r="A3552">
        <v>3603</v>
      </c>
      <c r="B3552" s="3" t="s">
        <v>3602</v>
      </c>
      <c r="C3552" s="3" t="s">
        <v>7713</v>
      </c>
      <c r="D3552" s="6">
        <v>1500</v>
      </c>
      <c r="E3552" s="8">
        <v>2560</v>
      </c>
      <c r="F3552" t="s">
        <v>8218</v>
      </c>
      <c r="G3552" t="s">
        <v>8223</v>
      </c>
      <c r="H3552" t="s">
        <v>8245</v>
      </c>
      <c r="I3552">
        <v>1446759880</v>
      </c>
      <c r="J3552">
        <v>1444164280</v>
      </c>
      <c r="K3552" t="b">
        <v>0</v>
      </c>
      <c r="L3552">
        <v>57</v>
      </c>
      <c r="M3552" t="b">
        <v>1</v>
      </c>
      <c r="N3552" t="s">
        <v>8269</v>
      </c>
      <c r="O3552" s="9">
        <f t="shared" si="228"/>
        <v>171</v>
      </c>
      <c r="P3552">
        <f t="shared" si="229"/>
        <v>44.91</v>
      </c>
      <c r="Q3552" s="11" t="s">
        <v>8315</v>
      </c>
      <c r="R3552" t="s">
        <v>8316</v>
      </c>
      <c r="S3552" s="16">
        <f t="shared" si="230"/>
        <v>42283.864351851851</v>
      </c>
      <c r="T3552" s="16">
        <f t="shared" si="231"/>
        <v>42313.906018518523</v>
      </c>
    </row>
    <row r="3553" spans="1:20" ht="28" x14ac:dyDescent="0.3">
      <c r="A3553">
        <v>3743</v>
      </c>
      <c r="B3553" s="3" t="s">
        <v>3740</v>
      </c>
      <c r="C3553" s="3" t="s">
        <v>7853</v>
      </c>
      <c r="D3553" s="6">
        <v>2200</v>
      </c>
      <c r="E3553" s="8">
        <v>0</v>
      </c>
      <c r="F3553" t="s">
        <v>8220</v>
      </c>
      <c r="G3553" t="s">
        <v>8223</v>
      </c>
      <c r="H3553" t="s">
        <v>8245</v>
      </c>
      <c r="I3553">
        <v>1404406964</v>
      </c>
      <c r="J3553">
        <v>1401814964</v>
      </c>
      <c r="K3553" t="b">
        <v>0</v>
      </c>
      <c r="L3553">
        <v>0</v>
      </c>
      <c r="M3553" t="b">
        <v>0</v>
      </c>
      <c r="N3553" t="s">
        <v>8269</v>
      </c>
      <c r="O3553" s="9">
        <f t="shared" si="228"/>
        <v>0</v>
      </c>
      <c r="P3553">
        <f t="shared" si="229"/>
        <v>0</v>
      </c>
      <c r="Q3553" s="11" t="s">
        <v>8315</v>
      </c>
      <c r="R3553" t="s">
        <v>8316</v>
      </c>
      <c r="S3553" s="16">
        <f t="shared" si="230"/>
        <v>41793.710231481484</v>
      </c>
      <c r="T3553" s="16">
        <f t="shared" si="231"/>
        <v>41823.710231481484</v>
      </c>
    </row>
    <row r="3554" spans="1:20" ht="42" x14ac:dyDescent="0.3">
      <c r="A3554">
        <v>3487</v>
      </c>
      <c r="B3554" s="3" t="s">
        <v>3486</v>
      </c>
      <c r="C3554" s="3" t="s">
        <v>7597</v>
      </c>
      <c r="D3554" s="6">
        <v>2000</v>
      </c>
      <c r="E3554" s="8">
        <v>2555</v>
      </c>
      <c r="F3554" t="s">
        <v>8218</v>
      </c>
      <c r="G3554" t="s">
        <v>8224</v>
      </c>
      <c r="H3554" t="s">
        <v>8246</v>
      </c>
      <c r="I3554">
        <v>1435185252</v>
      </c>
      <c r="J3554">
        <v>1432593252</v>
      </c>
      <c r="K3554" t="b">
        <v>0</v>
      </c>
      <c r="L3554">
        <v>66</v>
      </c>
      <c r="M3554" t="b">
        <v>1</v>
      </c>
      <c r="N3554" t="s">
        <v>8269</v>
      </c>
      <c r="O3554" s="9">
        <f t="shared" si="228"/>
        <v>128</v>
      </c>
      <c r="P3554">
        <f t="shared" si="229"/>
        <v>38.71</v>
      </c>
      <c r="Q3554" s="11" t="s">
        <v>8315</v>
      </c>
      <c r="R3554" t="s">
        <v>8316</v>
      </c>
      <c r="S3554" s="16">
        <f t="shared" si="230"/>
        <v>42149.940416666665</v>
      </c>
      <c r="T3554" s="16">
        <f t="shared" si="231"/>
        <v>42179.940416666665</v>
      </c>
    </row>
    <row r="3555" spans="1:20" ht="42" x14ac:dyDescent="0.3">
      <c r="A3555">
        <v>1295</v>
      </c>
      <c r="B3555" s="3" t="s">
        <v>1296</v>
      </c>
      <c r="C3555" s="3" t="s">
        <v>5405</v>
      </c>
      <c r="D3555" s="6">
        <v>2500</v>
      </c>
      <c r="E3555" s="8">
        <v>2549</v>
      </c>
      <c r="F3555" t="s">
        <v>8218</v>
      </c>
      <c r="G3555" t="s">
        <v>8224</v>
      </c>
      <c r="H3555" t="s">
        <v>8246</v>
      </c>
      <c r="I3555">
        <v>1438189200</v>
      </c>
      <c r="J3555">
        <v>1435585497</v>
      </c>
      <c r="K3555" t="b">
        <v>0</v>
      </c>
      <c r="L3555">
        <v>64</v>
      </c>
      <c r="M3555" t="b">
        <v>1</v>
      </c>
      <c r="N3555" t="s">
        <v>8269</v>
      </c>
      <c r="O3555" s="9">
        <f t="shared" si="228"/>
        <v>102</v>
      </c>
      <c r="P3555">
        <f t="shared" si="229"/>
        <v>39.83</v>
      </c>
      <c r="Q3555" s="11" t="s">
        <v>8315</v>
      </c>
      <c r="R3555" t="s">
        <v>8316</v>
      </c>
      <c r="S3555" s="16">
        <f t="shared" si="230"/>
        <v>42184.572881944448</v>
      </c>
      <c r="T3555" s="16">
        <f t="shared" si="231"/>
        <v>42214.708333333328</v>
      </c>
    </row>
    <row r="3556" spans="1:20" ht="42" x14ac:dyDescent="0.3">
      <c r="A3556">
        <v>3592</v>
      </c>
      <c r="B3556" s="3" t="s">
        <v>3591</v>
      </c>
      <c r="C3556" s="3" t="s">
        <v>7702</v>
      </c>
      <c r="D3556" s="6">
        <v>2000</v>
      </c>
      <c r="E3556" s="8">
        <v>2545</v>
      </c>
      <c r="F3556" t="s">
        <v>8218</v>
      </c>
      <c r="G3556" t="s">
        <v>8223</v>
      </c>
      <c r="H3556" t="s">
        <v>8245</v>
      </c>
      <c r="I3556">
        <v>1423630740</v>
      </c>
      <c r="J3556">
        <v>1418673307</v>
      </c>
      <c r="K3556" t="b">
        <v>0</v>
      </c>
      <c r="L3556">
        <v>35</v>
      </c>
      <c r="M3556" t="b">
        <v>1</v>
      </c>
      <c r="N3556" t="s">
        <v>8269</v>
      </c>
      <c r="O3556" s="9">
        <f t="shared" si="228"/>
        <v>127</v>
      </c>
      <c r="P3556">
        <f t="shared" si="229"/>
        <v>72.709999999999994</v>
      </c>
      <c r="Q3556" s="11" t="s">
        <v>8315</v>
      </c>
      <c r="R3556" t="s">
        <v>8316</v>
      </c>
      <c r="S3556" s="16">
        <f t="shared" si="230"/>
        <v>41988.829942129625</v>
      </c>
      <c r="T3556" s="16">
        <f t="shared" si="231"/>
        <v>42046.207638888889</v>
      </c>
    </row>
    <row r="3557" spans="1:20" ht="42" x14ac:dyDescent="0.3">
      <c r="A3557">
        <v>3320</v>
      </c>
      <c r="B3557" s="3" t="s">
        <v>3320</v>
      </c>
      <c r="C3557" s="3" t="s">
        <v>7430</v>
      </c>
      <c r="D3557" s="6">
        <v>2500</v>
      </c>
      <c r="E3557" s="8">
        <v>2525</v>
      </c>
      <c r="F3557" t="s">
        <v>8218</v>
      </c>
      <c r="G3557" t="s">
        <v>8223</v>
      </c>
      <c r="H3557" t="s">
        <v>8245</v>
      </c>
      <c r="I3557">
        <v>1466557557</v>
      </c>
      <c r="J3557">
        <v>1463965557</v>
      </c>
      <c r="K3557" t="b">
        <v>0</v>
      </c>
      <c r="L3557">
        <v>38</v>
      </c>
      <c r="M3557" t="b">
        <v>1</v>
      </c>
      <c r="N3557" t="s">
        <v>8269</v>
      </c>
      <c r="O3557" s="9">
        <f t="shared" si="228"/>
        <v>101</v>
      </c>
      <c r="P3557">
        <f t="shared" si="229"/>
        <v>66.45</v>
      </c>
      <c r="Q3557" s="11" t="s">
        <v>8315</v>
      </c>
      <c r="R3557" t="s">
        <v>8316</v>
      </c>
      <c r="S3557" s="16">
        <f t="shared" si="230"/>
        <v>42513.045798611114</v>
      </c>
      <c r="T3557" s="16">
        <f t="shared" si="231"/>
        <v>42543.045798611114</v>
      </c>
    </row>
    <row r="3558" spans="1:20" ht="42" x14ac:dyDescent="0.3">
      <c r="A3558">
        <v>3614</v>
      </c>
      <c r="B3558" s="3" t="s">
        <v>3439</v>
      </c>
      <c r="C3558" s="3" t="s">
        <v>7724</v>
      </c>
      <c r="D3558" s="6">
        <v>2500</v>
      </c>
      <c r="E3558" s="8">
        <v>2520</v>
      </c>
      <c r="F3558" t="s">
        <v>8218</v>
      </c>
      <c r="G3558" t="s">
        <v>8223</v>
      </c>
      <c r="H3558" t="s">
        <v>8245</v>
      </c>
      <c r="I3558">
        <v>1434675616</v>
      </c>
      <c r="J3558">
        <v>1432083616</v>
      </c>
      <c r="K3558" t="b">
        <v>0</v>
      </c>
      <c r="L3558">
        <v>71</v>
      </c>
      <c r="M3558" t="b">
        <v>1</v>
      </c>
      <c r="N3558" t="s">
        <v>8269</v>
      </c>
      <c r="O3558" s="9">
        <f t="shared" si="228"/>
        <v>101</v>
      </c>
      <c r="P3558">
        <f t="shared" si="229"/>
        <v>35.49</v>
      </c>
      <c r="Q3558" s="11" t="s">
        <v>8315</v>
      </c>
      <c r="R3558" t="s">
        <v>8316</v>
      </c>
      <c r="S3558" s="16">
        <f t="shared" si="230"/>
        <v>42144.041851851856</v>
      </c>
      <c r="T3558" s="16">
        <f t="shared" si="231"/>
        <v>42174.041851851856</v>
      </c>
    </row>
    <row r="3559" spans="1:20" ht="42" x14ac:dyDescent="0.3">
      <c r="A3559">
        <v>3699</v>
      </c>
      <c r="B3559" s="3" t="s">
        <v>3696</v>
      </c>
      <c r="C3559" s="3" t="s">
        <v>7809</v>
      </c>
      <c r="D3559" s="6">
        <v>2500</v>
      </c>
      <c r="E3559" s="8">
        <v>2520</v>
      </c>
      <c r="F3559" t="s">
        <v>8218</v>
      </c>
      <c r="G3559" t="s">
        <v>8223</v>
      </c>
      <c r="H3559" t="s">
        <v>8245</v>
      </c>
      <c r="I3559">
        <v>1413383216</v>
      </c>
      <c r="J3559">
        <v>1410791216</v>
      </c>
      <c r="K3559" t="b">
        <v>0</v>
      </c>
      <c r="L3559">
        <v>40</v>
      </c>
      <c r="M3559" t="b">
        <v>1</v>
      </c>
      <c r="N3559" t="s">
        <v>8269</v>
      </c>
      <c r="O3559" s="9">
        <f t="shared" si="228"/>
        <v>101</v>
      </c>
      <c r="P3559">
        <f t="shared" si="229"/>
        <v>63</v>
      </c>
      <c r="Q3559" s="11" t="s">
        <v>8315</v>
      </c>
      <c r="R3559" t="s">
        <v>8316</v>
      </c>
      <c r="S3559" s="16">
        <f t="shared" si="230"/>
        <v>41897.602037037039</v>
      </c>
      <c r="T3559" s="16">
        <f t="shared" si="231"/>
        <v>41927.602037037039</v>
      </c>
    </row>
    <row r="3560" spans="1:20" ht="28" x14ac:dyDescent="0.3">
      <c r="A3560">
        <v>3318</v>
      </c>
      <c r="B3560" s="3" t="s">
        <v>3318</v>
      </c>
      <c r="C3560" s="3" t="s">
        <v>7428</v>
      </c>
      <c r="D3560" s="6">
        <v>2000</v>
      </c>
      <c r="E3560" s="8">
        <v>2512</v>
      </c>
      <c r="F3560" t="s">
        <v>8218</v>
      </c>
      <c r="G3560" t="s">
        <v>8228</v>
      </c>
      <c r="H3560" t="s">
        <v>8250</v>
      </c>
      <c r="I3560">
        <v>1460341800</v>
      </c>
      <c r="J3560">
        <v>1456902893</v>
      </c>
      <c r="K3560" t="b">
        <v>0</v>
      </c>
      <c r="L3560">
        <v>32</v>
      </c>
      <c r="M3560" t="b">
        <v>1</v>
      </c>
      <c r="N3560" t="s">
        <v>8269</v>
      </c>
      <c r="O3560" s="9">
        <f t="shared" si="228"/>
        <v>126</v>
      </c>
      <c r="P3560">
        <f t="shared" si="229"/>
        <v>78.5</v>
      </c>
      <c r="Q3560" s="11" t="s">
        <v>8315</v>
      </c>
      <c r="R3560" t="s">
        <v>8316</v>
      </c>
      <c r="S3560" s="16">
        <f t="shared" si="230"/>
        <v>42431.302002314813</v>
      </c>
      <c r="T3560" s="16">
        <f t="shared" si="231"/>
        <v>42471.104166666672</v>
      </c>
    </row>
    <row r="3561" spans="1:20" ht="42" x14ac:dyDescent="0.3">
      <c r="A3561">
        <v>3312</v>
      </c>
      <c r="B3561" s="3" t="s">
        <v>3312</v>
      </c>
      <c r="C3561" s="3" t="s">
        <v>7422</v>
      </c>
      <c r="D3561" s="6">
        <v>2500</v>
      </c>
      <c r="E3561" s="8">
        <v>2501</v>
      </c>
      <c r="F3561" t="s">
        <v>8218</v>
      </c>
      <c r="G3561" t="s">
        <v>8223</v>
      </c>
      <c r="H3561" t="s">
        <v>8245</v>
      </c>
      <c r="I3561">
        <v>1478901600</v>
      </c>
      <c r="J3561">
        <v>1477077946</v>
      </c>
      <c r="K3561" t="b">
        <v>0</v>
      </c>
      <c r="L3561">
        <v>41</v>
      </c>
      <c r="M3561" t="b">
        <v>1</v>
      </c>
      <c r="N3561" t="s">
        <v>8269</v>
      </c>
      <c r="O3561" s="9">
        <f t="shared" si="228"/>
        <v>100</v>
      </c>
      <c r="P3561">
        <f t="shared" si="229"/>
        <v>61</v>
      </c>
      <c r="Q3561" s="11" t="s">
        <v>8315</v>
      </c>
      <c r="R3561" t="s">
        <v>8316</v>
      </c>
      <c r="S3561" s="16">
        <f t="shared" si="230"/>
        <v>42664.809560185182</v>
      </c>
      <c r="T3561" s="16">
        <f t="shared" si="231"/>
        <v>42685.916666666672</v>
      </c>
    </row>
    <row r="3562" spans="1:20" ht="42" x14ac:dyDescent="0.3">
      <c r="A3562">
        <v>1302</v>
      </c>
      <c r="B3562" s="3" t="s">
        <v>1303</v>
      </c>
      <c r="C3562" s="3" t="s">
        <v>5412</v>
      </c>
      <c r="D3562" s="6">
        <v>2500</v>
      </c>
      <c r="E3562" s="8">
        <v>2500</v>
      </c>
      <c r="F3562" t="s">
        <v>8218</v>
      </c>
      <c r="G3562" t="s">
        <v>8223</v>
      </c>
      <c r="H3562" t="s">
        <v>8245</v>
      </c>
      <c r="I3562">
        <v>1480559011</v>
      </c>
      <c r="J3562">
        <v>1477963411</v>
      </c>
      <c r="K3562" t="b">
        <v>0</v>
      </c>
      <c r="L3562">
        <v>50</v>
      </c>
      <c r="M3562" t="b">
        <v>1</v>
      </c>
      <c r="N3562" t="s">
        <v>8269</v>
      </c>
      <c r="O3562" s="9">
        <f t="shared" si="228"/>
        <v>100</v>
      </c>
      <c r="P3562">
        <f t="shared" si="229"/>
        <v>50</v>
      </c>
      <c r="Q3562" s="11" t="s">
        <v>8315</v>
      </c>
      <c r="R3562" t="s">
        <v>8316</v>
      </c>
      <c r="S3562" s="16">
        <f t="shared" si="230"/>
        <v>42675.057997685188</v>
      </c>
      <c r="T3562" s="16">
        <f t="shared" si="231"/>
        <v>42705.099664351852</v>
      </c>
    </row>
    <row r="3563" spans="1:20" ht="28" x14ac:dyDescent="0.3">
      <c r="A3563">
        <v>3287</v>
      </c>
      <c r="B3563" s="3" t="s">
        <v>3287</v>
      </c>
      <c r="C3563" s="3" t="s">
        <v>7397</v>
      </c>
      <c r="D3563" s="6">
        <v>2500</v>
      </c>
      <c r="E3563" s="8">
        <v>2500</v>
      </c>
      <c r="F3563" t="s">
        <v>8218</v>
      </c>
      <c r="G3563" t="s">
        <v>8228</v>
      </c>
      <c r="H3563" t="s">
        <v>8250</v>
      </c>
      <c r="I3563">
        <v>1448733628</v>
      </c>
      <c r="J3563">
        <v>1446573628</v>
      </c>
      <c r="K3563" t="b">
        <v>0</v>
      </c>
      <c r="L3563">
        <v>34</v>
      </c>
      <c r="M3563" t="b">
        <v>1</v>
      </c>
      <c r="N3563" t="s">
        <v>8269</v>
      </c>
      <c r="O3563" s="9">
        <f t="shared" si="228"/>
        <v>100</v>
      </c>
      <c r="P3563">
        <f t="shared" si="229"/>
        <v>73.53</v>
      </c>
      <c r="Q3563" s="11" t="s">
        <v>8315</v>
      </c>
      <c r="R3563" t="s">
        <v>8316</v>
      </c>
      <c r="S3563" s="16">
        <f t="shared" si="230"/>
        <v>42311.750324074077</v>
      </c>
      <c r="T3563" s="16">
        <f t="shared" si="231"/>
        <v>42336.750324074077</v>
      </c>
    </row>
    <row r="3564" spans="1:20" ht="42" x14ac:dyDescent="0.3">
      <c r="A3564">
        <v>3516</v>
      </c>
      <c r="B3564" s="3" t="s">
        <v>3515</v>
      </c>
      <c r="C3564" s="3" t="s">
        <v>7626</v>
      </c>
      <c r="D3564" s="6">
        <v>2500</v>
      </c>
      <c r="E3564" s="8">
        <v>2500</v>
      </c>
      <c r="F3564" t="s">
        <v>8218</v>
      </c>
      <c r="G3564" t="s">
        <v>8223</v>
      </c>
      <c r="H3564" t="s">
        <v>8245</v>
      </c>
      <c r="I3564">
        <v>1410145200</v>
      </c>
      <c r="J3564">
        <v>1407197670</v>
      </c>
      <c r="K3564" t="b">
        <v>0</v>
      </c>
      <c r="L3564">
        <v>11</v>
      </c>
      <c r="M3564" t="b">
        <v>1</v>
      </c>
      <c r="N3564" t="s">
        <v>8269</v>
      </c>
      <c r="O3564" s="9">
        <f t="shared" si="228"/>
        <v>100</v>
      </c>
      <c r="P3564">
        <f t="shared" si="229"/>
        <v>227.27</v>
      </c>
      <c r="Q3564" s="11" t="s">
        <v>8315</v>
      </c>
      <c r="R3564" t="s">
        <v>8316</v>
      </c>
      <c r="S3564" s="16">
        <f t="shared" si="230"/>
        <v>41856.010069444441</v>
      </c>
      <c r="T3564" s="16">
        <f t="shared" si="231"/>
        <v>41890.125</v>
      </c>
    </row>
    <row r="3565" spans="1:20" ht="28" x14ac:dyDescent="0.3">
      <c r="A3565">
        <v>3544</v>
      </c>
      <c r="B3565" s="3" t="s">
        <v>3543</v>
      </c>
      <c r="C3565" s="3" t="s">
        <v>7654</v>
      </c>
      <c r="D3565" s="6">
        <v>2500</v>
      </c>
      <c r="E3565" s="8">
        <v>2500</v>
      </c>
      <c r="F3565" t="s">
        <v>8218</v>
      </c>
      <c r="G3565" t="s">
        <v>8223</v>
      </c>
      <c r="H3565" t="s">
        <v>8245</v>
      </c>
      <c r="I3565">
        <v>1425758257</v>
      </c>
      <c r="J3565">
        <v>1423166257</v>
      </c>
      <c r="K3565" t="b">
        <v>0</v>
      </c>
      <c r="L3565">
        <v>24</v>
      </c>
      <c r="M3565" t="b">
        <v>1</v>
      </c>
      <c r="N3565" t="s">
        <v>8269</v>
      </c>
      <c r="O3565" s="9">
        <f t="shared" si="228"/>
        <v>100</v>
      </c>
      <c r="P3565">
        <f t="shared" si="229"/>
        <v>104.17</v>
      </c>
      <c r="Q3565" s="11" t="s">
        <v>8315</v>
      </c>
      <c r="R3565" t="s">
        <v>8316</v>
      </c>
      <c r="S3565" s="16">
        <f t="shared" si="230"/>
        <v>42040.831678240742</v>
      </c>
      <c r="T3565" s="16">
        <f t="shared" si="231"/>
        <v>42070.831678240742</v>
      </c>
    </row>
    <row r="3566" spans="1:20" ht="70" x14ac:dyDescent="0.3">
      <c r="A3566">
        <v>3290</v>
      </c>
      <c r="B3566" s="3" t="s">
        <v>3290</v>
      </c>
      <c r="C3566" s="3" t="s">
        <v>7400</v>
      </c>
      <c r="D3566" s="6">
        <v>2000</v>
      </c>
      <c r="E3566" s="8">
        <v>2424</v>
      </c>
      <c r="F3566" t="s">
        <v>8218</v>
      </c>
      <c r="G3566" t="s">
        <v>8224</v>
      </c>
      <c r="H3566" t="s">
        <v>8246</v>
      </c>
      <c r="I3566">
        <v>1489234891</v>
      </c>
      <c r="J3566">
        <v>1486642891</v>
      </c>
      <c r="K3566" t="b">
        <v>0</v>
      </c>
      <c r="L3566">
        <v>72</v>
      </c>
      <c r="M3566" t="b">
        <v>1</v>
      </c>
      <c r="N3566" t="s">
        <v>8269</v>
      </c>
      <c r="O3566" s="9">
        <f t="shared" si="228"/>
        <v>121</v>
      </c>
      <c r="P3566">
        <f t="shared" si="229"/>
        <v>33.67</v>
      </c>
      <c r="Q3566" s="11" t="s">
        <v>8315</v>
      </c>
      <c r="R3566" t="s">
        <v>8316</v>
      </c>
      <c r="S3566" s="16">
        <f t="shared" si="230"/>
        <v>42775.51494212963</v>
      </c>
      <c r="T3566" s="16">
        <f t="shared" si="231"/>
        <v>42805.51494212963</v>
      </c>
    </row>
    <row r="3567" spans="1:20" ht="42" x14ac:dyDescent="0.3">
      <c r="A3567">
        <v>537</v>
      </c>
      <c r="B3567" s="3" t="s">
        <v>538</v>
      </c>
      <c r="C3567" s="3" t="s">
        <v>4647</v>
      </c>
      <c r="D3567" s="6">
        <v>2000</v>
      </c>
      <c r="E3567" s="8">
        <v>2410</v>
      </c>
      <c r="F3567" t="s">
        <v>8218</v>
      </c>
      <c r="G3567" t="s">
        <v>8223</v>
      </c>
      <c r="H3567" t="s">
        <v>8245</v>
      </c>
      <c r="I3567">
        <v>1446665191</v>
      </c>
      <c r="J3567">
        <v>1444069591</v>
      </c>
      <c r="K3567" t="b">
        <v>0</v>
      </c>
      <c r="L3567">
        <v>59</v>
      </c>
      <c r="M3567" t="b">
        <v>1</v>
      </c>
      <c r="N3567" t="s">
        <v>8269</v>
      </c>
      <c r="O3567" s="9">
        <f t="shared" si="228"/>
        <v>121</v>
      </c>
      <c r="P3567">
        <f t="shared" si="229"/>
        <v>40.85</v>
      </c>
      <c r="Q3567" s="11" t="s">
        <v>8315</v>
      </c>
      <c r="R3567" t="s">
        <v>8316</v>
      </c>
      <c r="S3567" s="16">
        <f t="shared" si="230"/>
        <v>42282.768414351856</v>
      </c>
      <c r="T3567" s="16">
        <f t="shared" si="231"/>
        <v>42312.810081018513</v>
      </c>
    </row>
    <row r="3568" spans="1:20" ht="42" x14ac:dyDescent="0.3">
      <c r="A3568">
        <v>2827</v>
      </c>
      <c r="B3568" s="3" t="s">
        <v>2827</v>
      </c>
      <c r="C3568" s="3" t="s">
        <v>6937</v>
      </c>
      <c r="D3568" s="6">
        <v>2000</v>
      </c>
      <c r="E3568" s="8">
        <v>2405</v>
      </c>
      <c r="F3568" t="s">
        <v>8218</v>
      </c>
      <c r="G3568" t="s">
        <v>8223</v>
      </c>
      <c r="H3568" t="s">
        <v>8245</v>
      </c>
      <c r="I3568">
        <v>1464971400</v>
      </c>
      <c r="J3568">
        <v>1462379066</v>
      </c>
      <c r="K3568" t="b">
        <v>0</v>
      </c>
      <c r="L3568">
        <v>23</v>
      </c>
      <c r="M3568" t="b">
        <v>1</v>
      </c>
      <c r="N3568" t="s">
        <v>8269</v>
      </c>
      <c r="O3568" s="9">
        <f t="shared" si="228"/>
        <v>120</v>
      </c>
      <c r="P3568">
        <f t="shared" si="229"/>
        <v>104.57</v>
      </c>
      <c r="Q3568" s="11" t="s">
        <v>8315</v>
      </c>
      <c r="R3568" t="s">
        <v>8316</v>
      </c>
      <c r="S3568" s="16">
        <f t="shared" si="230"/>
        <v>42494.683634259258</v>
      </c>
      <c r="T3568" s="16">
        <f t="shared" si="231"/>
        <v>42524.6875</v>
      </c>
    </row>
    <row r="3569" spans="1:20" ht="42" x14ac:dyDescent="0.3">
      <c r="A3569">
        <v>2838</v>
      </c>
      <c r="B3569" s="3" t="s">
        <v>2838</v>
      </c>
      <c r="C3569" s="3" t="s">
        <v>6948</v>
      </c>
      <c r="D3569" s="6">
        <v>2000</v>
      </c>
      <c r="E3569" s="8">
        <v>2405</v>
      </c>
      <c r="F3569" t="s">
        <v>8218</v>
      </c>
      <c r="G3569" t="s">
        <v>8223</v>
      </c>
      <c r="H3569" t="s">
        <v>8245</v>
      </c>
      <c r="I3569">
        <v>1407967200</v>
      </c>
      <c r="J3569">
        <v>1406039696</v>
      </c>
      <c r="K3569" t="b">
        <v>0</v>
      </c>
      <c r="L3569">
        <v>54</v>
      </c>
      <c r="M3569" t="b">
        <v>1</v>
      </c>
      <c r="N3569" t="s">
        <v>8269</v>
      </c>
      <c r="O3569" s="9">
        <f t="shared" si="228"/>
        <v>120</v>
      </c>
      <c r="P3569">
        <f t="shared" si="229"/>
        <v>44.54</v>
      </c>
      <c r="Q3569" s="11" t="s">
        <v>8315</v>
      </c>
      <c r="R3569" t="s">
        <v>8316</v>
      </c>
      <c r="S3569" s="16">
        <f t="shared" si="230"/>
        <v>41842.607592592591</v>
      </c>
      <c r="T3569" s="16">
        <f t="shared" si="231"/>
        <v>41864.916666666664</v>
      </c>
    </row>
    <row r="3570" spans="1:20" ht="42" x14ac:dyDescent="0.3">
      <c r="A3570">
        <v>2847</v>
      </c>
      <c r="B3570" s="3" t="s">
        <v>2847</v>
      </c>
      <c r="C3570" s="3" t="s">
        <v>6957</v>
      </c>
      <c r="D3570" s="6">
        <v>2000</v>
      </c>
      <c r="E3570" s="8">
        <v>0</v>
      </c>
      <c r="F3570" t="s">
        <v>8220</v>
      </c>
      <c r="G3570" t="s">
        <v>8223</v>
      </c>
      <c r="H3570" t="s">
        <v>8245</v>
      </c>
      <c r="I3570">
        <v>1464031265</v>
      </c>
      <c r="J3570">
        <v>1458847265</v>
      </c>
      <c r="K3570" t="b">
        <v>0</v>
      </c>
      <c r="L3570">
        <v>0</v>
      </c>
      <c r="M3570" t="b">
        <v>0</v>
      </c>
      <c r="N3570" t="s">
        <v>8269</v>
      </c>
      <c r="O3570" s="9">
        <f t="shared" si="228"/>
        <v>0</v>
      </c>
      <c r="P3570">
        <f t="shared" si="229"/>
        <v>0</v>
      </c>
      <c r="Q3570" s="11" t="s">
        <v>8315</v>
      </c>
      <c r="R3570" t="s">
        <v>8316</v>
      </c>
      <c r="S3570" s="16">
        <f t="shared" si="230"/>
        <v>42453.806307870371</v>
      </c>
      <c r="T3570" s="16">
        <f t="shared" si="231"/>
        <v>42513.806307870371</v>
      </c>
    </row>
    <row r="3571" spans="1:20" ht="28" x14ac:dyDescent="0.3">
      <c r="A3571">
        <v>2859</v>
      </c>
      <c r="B3571" s="3" t="s">
        <v>2859</v>
      </c>
      <c r="C3571" s="3" t="s">
        <v>6969</v>
      </c>
      <c r="D3571" s="6">
        <v>2000</v>
      </c>
      <c r="E3571" s="8">
        <v>35</v>
      </c>
      <c r="F3571" t="s">
        <v>8220</v>
      </c>
      <c r="G3571" t="s">
        <v>8225</v>
      </c>
      <c r="H3571" t="s">
        <v>8247</v>
      </c>
      <c r="I3571">
        <v>1444984904</v>
      </c>
      <c r="J3571">
        <v>1439800904</v>
      </c>
      <c r="K3571" t="b">
        <v>0</v>
      </c>
      <c r="L3571">
        <v>1</v>
      </c>
      <c r="M3571" t="b">
        <v>0</v>
      </c>
      <c r="N3571" t="s">
        <v>8269</v>
      </c>
      <c r="O3571" s="9">
        <f t="shared" si="228"/>
        <v>2</v>
      </c>
      <c r="P3571">
        <f t="shared" si="229"/>
        <v>35</v>
      </c>
      <c r="Q3571" s="11" t="s">
        <v>8315</v>
      </c>
      <c r="R3571" t="s">
        <v>8316</v>
      </c>
      <c r="S3571" s="16">
        <f t="shared" si="230"/>
        <v>42233.362314814818</v>
      </c>
      <c r="T3571" s="16">
        <f t="shared" si="231"/>
        <v>42293.362314814818</v>
      </c>
    </row>
    <row r="3572" spans="1:20" ht="42" x14ac:dyDescent="0.3">
      <c r="A3572">
        <v>2890</v>
      </c>
      <c r="B3572" s="3" t="s">
        <v>2890</v>
      </c>
      <c r="C3572" s="3" t="s">
        <v>7000</v>
      </c>
      <c r="D3572" s="6">
        <v>2000</v>
      </c>
      <c r="E3572" s="8">
        <v>21</v>
      </c>
      <c r="F3572" t="s">
        <v>8220</v>
      </c>
      <c r="G3572" t="s">
        <v>8223</v>
      </c>
      <c r="H3572" t="s">
        <v>8245</v>
      </c>
      <c r="I3572">
        <v>1407553200</v>
      </c>
      <c r="J3572">
        <v>1405100992</v>
      </c>
      <c r="K3572" t="b">
        <v>0</v>
      </c>
      <c r="L3572">
        <v>3</v>
      </c>
      <c r="M3572" t="b">
        <v>0</v>
      </c>
      <c r="N3572" t="s">
        <v>8269</v>
      </c>
      <c r="O3572" s="9">
        <f t="shared" si="228"/>
        <v>1</v>
      </c>
      <c r="P3572">
        <f t="shared" si="229"/>
        <v>7</v>
      </c>
      <c r="Q3572" s="11" t="s">
        <v>8315</v>
      </c>
      <c r="R3572" t="s">
        <v>8316</v>
      </c>
      <c r="S3572" s="16">
        <f t="shared" si="230"/>
        <v>41831.742962962962</v>
      </c>
      <c r="T3572" s="16">
        <f t="shared" si="231"/>
        <v>41860.125</v>
      </c>
    </row>
    <row r="3573" spans="1:20" ht="42" x14ac:dyDescent="0.3">
      <c r="A3573">
        <v>2917</v>
      </c>
      <c r="B3573" s="3" t="s">
        <v>2917</v>
      </c>
      <c r="C3573" s="3" t="s">
        <v>7027</v>
      </c>
      <c r="D3573" s="6">
        <v>2000</v>
      </c>
      <c r="E3573" s="8">
        <v>437</v>
      </c>
      <c r="F3573" t="s">
        <v>8220</v>
      </c>
      <c r="G3573" t="s">
        <v>8223</v>
      </c>
      <c r="H3573" t="s">
        <v>8245</v>
      </c>
      <c r="I3573">
        <v>1442381847</v>
      </c>
      <c r="J3573">
        <v>1440826647</v>
      </c>
      <c r="K3573" t="b">
        <v>0</v>
      </c>
      <c r="L3573">
        <v>9</v>
      </c>
      <c r="M3573" t="b">
        <v>0</v>
      </c>
      <c r="N3573" t="s">
        <v>8269</v>
      </c>
      <c r="O3573" s="9">
        <f t="shared" si="228"/>
        <v>22</v>
      </c>
      <c r="P3573">
        <f t="shared" si="229"/>
        <v>48.56</v>
      </c>
      <c r="Q3573" s="11" t="s">
        <v>8315</v>
      </c>
      <c r="R3573" t="s">
        <v>8316</v>
      </c>
      <c r="S3573" s="16">
        <f t="shared" si="230"/>
        <v>42245.234340277777</v>
      </c>
      <c r="T3573" s="16">
        <f t="shared" si="231"/>
        <v>42263.234340277777</v>
      </c>
    </row>
    <row r="3574" spans="1:20" ht="42" x14ac:dyDescent="0.3">
      <c r="A3574">
        <v>3555</v>
      </c>
      <c r="B3574" s="3" t="s">
        <v>3554</v>
      </c>
      <c r="C3574" s="3" t="s">
        <v>7665</v>
      </c>
      <c r="D3574" s="6">
        <v>2400</v>
      </c>
      <c r="E3574" s="8">
        <v>2400</v>
      </c>
      <c r="F3574" t="s">
        <v>8218</v>
      </c>
      <c r="G3574" t="s">
        <v>8236</v>
      </c>
      <c r="H3574" t="s">
        <v>8248</v>
      </c>
      <c r="I3574">
        <v>1479382594</v>
      </c>
      <c r="J3574">
        <v>1476786994</v>
      </c>
      <c r="K3574" t="b">
        <v>0</v>
      </c>
      <c r="L3574">
        <v>14</v>
      </c>
      <c r="M3574" t="b">
        <v>1</v>
      </c>
      <c r="N3574" t="s">
        <v>8269</v>
      </c>
      <c r="O3574" s="9">
        <f t="shared" si="228"/>
        <v>100</v>
      </c>
      <c r="P3574">
        <f t="shared" si="229"/>
        <v>171.43</v>
      </c>
      <c r="Q3574" s="11" t="s">
        <v>8315</v>
      </c>
      <c r="R3574" t="s">
        <v>8316</v>
      </c>
      <c r="S3574" s="16">
        <f t="shared" si="230"/>
        <v>42661.442060185189</v>
      </c>
      <c r="T3574" s="16">
        <f t="shared" si="231"/>
        <v>42691.483726851846</v>
      </c>
    </row>
    <row r="3575" spans="1:20" ht="42" x14ac:dyDescent="0.3">
      <c r="A3575">
        <v>3347</v>
      </c>
      <c r="B3575" s="3" t="s">
        <v>3347</v>
      </c>
      <c r="C3575" s="3" t="s">
        <v>7457</v>
      </c>
      <c r="D3575" s="6">
        <v>2000</v>
      </c>
      <c r="E3575" s="8">
        <v>2389</v>
      </c>
      <c r="F3575" t="s">
        <v>8218</v>
      </c>
      <c r="G3575" t="s">
        <v>8224</v>
      </c>
      <c r="H3575" t="s">
        <v>8246</v>
      </c>
      <c r="I3575">
        <v>1462741200</v>
      </c>
      <c r="J3575">
        <v>1461503654</v>
      </c>
      <c r="K3575" t="b">
        <v>0</v>
      </c>
      <c r="L3575">
        <v>22</v>
      </c>
      <c r="M3575" t="b">
        <v>1</v>
      </c>
      <c r="N3575" t="s">
        <v>8269</v>
      </c>
      <c r="O3575" s="9">
        <f t="shared" si="228"/>
        <v>119</v>
      </c>
      <c r="P3575">
        <f t="shared" si="229"/>
        <v>108.59</v>
      </c>
      <c r="Q3575" s="11" t="s">
        <v>8315</v>
      </c>
      <c r="R3575" t="s">
        <v>8316</v>
      </c>
      <c r="S3575" s="16">
        <f t="shared" si="230"/>
        <v>42484.551550925928</v>
      </c>
      <c r="T3575" s="16">
        <f t="shared" si="231"/>
        <v>42498.875</v>
      </c>
    </row>
    <row r="3576" spans="1:20" ht="28" x14ac:dyDescent="0.3">
      <c r="A3576">
        <v>3148</v>
      </c>
      <c r="B3576" s="3" t="s">
        <v>3148</v>
      </c>
      <c r="C3576" s="3" t="s">
        <v>7258</v>
      </c>
      <c r="D3576" s="6">
        <v>1800</v>
      </c>
      <c r="E3576" s="8">
        <v>2361</v>
      </c>
      <c r="F3576" t="s">
        <v>8218</v>
      </c>
      <c r="G3576" t="s">
        <v>8223</v>
      </c>
      <c r="H3576" t="s">
        <v>8245</v>
      </c>
      <c r="I3576">
        <v>1412136000</v>
      </c>
      <c r="J3576">
        <v>1410278284</v>
      </c>
      <c r="K3576" t="b">
        <v>1</v>
      </c>
      <c r="L3576">
        <v>57</v>
      </c>
      <c r="M3576" t="b">
        <v>1</v>
      </c>
      <c r="N3576" t="s">
        <v>8269</v>
      </c>
      <c r="O3576" s="9">
        <f t="shared" si="228"/>
        <v>131</v>
      </c>
      <c r="P3576">
        <f t="shared" si="229"/>
        <v>41.42</v>
      </c>
      <c r="Q3576" s="11" t="s">
        <v>8315</v>
      </c>
      <c r="R3576" t="s">
        <v>8316</v>
      </c>
      <c r="S3576" s="16">
        <f t="shared" si="230"/>
        <v>41891.665324074071</v>
      </c>
      <c r="T3576" s="16">
        <f t="shared" si="231"/>
        <v>41913.166666666664</v>
      </c>
    </row>
    <row r="3577" spans="1:20" ht="42" x14ac:dyDescent="0.3">
      <c r="A3577">
        <v>3152</v>
      </c>
      <c r="B3577" s="3" t="s">
        <v>3152</v>
      </c>
      <c r="C3577" s="3" t="s">
        <v>7262</v>
      </c>
      <c r="D3577" s="6">
        <v>2200</v>
      </c>
      <c r="E3577" s="8">
        <v>2331</v>
      </c>
      <c r="F3577" t="s">
        <v>8218</v>
      </c>
      <c r="G3577" t="s">
        <v>8224</v>
      </c>
      <c r="H3577" t="s">
        <v>8246</v>
      </c>
      <c r="I3577">
        <v>1383425367</v>
      </c>
      <c r="J3577">
        <v>1380833367</v>
      </c>
      <c r="K3577" t="b">
        <v>1</v>
      </c>
      <c r="L3577">
        <v>67</v>
      </c>
      <c r="M3577" t="b">
        <v>1</v>
      </c>
      <c r="N3577" t="s">
        <v>8269</v>
      </c>
      <c r="O3577" s="9">
        <f t="shared" si="228"/>
        <v>106</v>
      </c>
      <c r="P3577">
        <f t="shared" si="229"/>
        <v>34.79</v>
      </c>
      <c r="Q3577" s="11" t="s">
        <v>8315</v>
      </c>
      <c r="R3577" t="s">
        <v>8316</v>
      </c>
      <c r="S3577" s="16">
        <f t="shared" si="230"/>
        <v>41550.867673611108</v>
      </c>
      <c r="T3577" s="16">
        <f t="shared" si="231"/>
        <v>41580.867673611108</v>
      </c>
    </row>
    <row r="3578" spans="1:20" ht="42" x14ac:dyDescent="0.3">
      <c r="A3578">
        <v>3313</v>
      </c>
      <c r="B3578" s="3" t="s">
        <v>3313</v>
      </c>
      <c r="C3578" s="3" t="s">
        <v>7423</v>
      </c>
      <c r="D3578" s="6">
        <v>2000</v>
      </c>
      <c r="E3578" s="8">
        <v>2321</v>
      </c>
      <c r="F3578" t="s">
        <v>8218</v>
      </c>
      <c r="G3578" t="s">
        <v>8223</v>
      </c>
      <c r="H3578" t="s">
        <v>8245</v>
      </c>
      <c r="I3578">
        <v>1453856400</v>
      </c>
      <c r="J3578">
        <v>1452664317</v>
      </c>
      <c r="K3578" t="b">
        <v>0</v>
      </c>
      <c r="L3578">
        <v>29</v>
      </c>
      <c r="M3578" t="b">
        <v>1</v>
      </c>
      <c r="N3578" t="s">
        <v>8269</v>
      </c>
      <c r="O3578" s="9">
        <f t="shared" si="228"/>
        <v>116</v>
      </c>
      <c r="P3578">
        <f t="shared" si="229"/>
        <v>80.03</v>
      </c>
      <c r="Q3578" s="11" t="s">
        <v>8315</v>
      </c>
      <c r="R3578" t="s">
        <v>8316</v>
      </c>
      <c r="S3578" s="16">
        <f t="shared" si="230"/>
        <v>42382.244409722218</v>
      </c>
      <c r="T3578" s="16">
        <f t="shared" si="231"/>
        <v>42396.041666666672</v>
      </c>
    </row>
    <row r="3579" spans="1:20" ht="42" x14ac:dyDescent="0.3">
      <c r="A3579">
        <v>3448</v>
      </c>
      <c r="B3579" s="3" t="s">
        <v>3447</v>
      </c>
      <c r="C3579" s="3" t="s">
        <v>7558</v>
      </c>
      <c r="D3579" s="6">
        <v>2100</v>
      </c>
      <c r="E3579" s="8">
        <v>2305</v>
      </c>
      <c r="F3579" t="s">
        <v>8218</v>
      </c>
      <c r="G3579" t="s">
        <v>8223</v>
      </c>
      <c r="H3579" t="s">
        <v>8245</v>
      </c>
      <c r="I3579">
        <v>1418784689</v>
      </c>
      <c r="J3579">
        <v>1416192689</v>
      </c>
      <c r="K3579" t="b">
        <v>0</v>
      </c>
      <c r="L3579">
        <v>45</v>
      </c>
      <c r="M3579" t="b">
        <v>1</v>
      </c>
      <c r="N3579" t="s">
        <v>8269</v>
      </c>
      <c r="O3579" s="9">
        <f t="shared" si="228"/>
        <v>110</v>
      </c>
      <c r="P3579">
        <f t="shared" si="229"/>
        <v>51.22</v>
      </c>
      <c r="Q3579" s="11" t="s">
        <v>8315</v>
      </c>
      <c r="R3579" t="s">
        <v>8316</v>
      </c>
      <c r="S3579" s="16">
        <f t="shared" si="230"/>
        <v>41960.119085648148</v>
      </c>
      <c r="T3579" s="16">
        <f t="shared" si="231"/>
        <v>41990.119085648148</v>
      </c>
    </row>
    <row r="3580" spans="1:20" ht="42" x14ac:dyDescent="0.3">
      <c r="A3580">
        <v>3172</v>
      </c>
      <c r="B3580" s="3" t="s">
        <v>3172</v>
      </c>
      <c r="C3580" s="3" t="s">
        <v>7282</v>
      </c>
      <c r="D3580" s="6">
        <v>2000</v>
      </c>
      <c r="E3580" s="8">
        <v>2300</v>
      </c>
      <c r="F3580" t="s">
        <v>8218</v>
      </c>
      <c r="G3580" t="s">
        <v>8223</v>
      </c>
      <c r="H3580" t="s">
        <v>8245</v>
      </c>
      <c r="I3580">
        <v>1329240668</v>
      </c>
      <c r="J3580">
        <v>1326648668</v>
      </c>
      <c r="K3580" t="b">
        <v>1</v>
      </c>
      <c r="L3580">
        <v>29</v>
      </c>
      <c r="M3580" t="b">
        <v>1</v>
      </c>
      <c r="N3580" t="s">
        <v>8269</v>
      </c>
      <c r="O3580" s="9">
        <f t="shared" si="228"/>
        <v>115</v>
      </c>
      <c r="P3580">
        <f t="shared" si="229"/>
        <v>79.31</v>
      </c>
      <c r="Q3580" s="11" t="s">
        <v>8315</v>
      </c>
      <c r="R3580" t="s">
        <v>8316</v>
      </c>
      <c r="S3580" s="16">
        <f t="shared" si="230"/>
        <v>40923.729953703703</v>
      </c>
      <c r="T3580" s="16">
        <f t="shared" si="231"/>
        <v>40953.729953703703</v>
      </c>
    </row>
    <row r="3581" spans="1:20" ht="42" x14ac:dyDescent="0.3">
      <c r="A3581">
        <v>3570</v>
      </c>
      <c r="B3581" s="3" t="s">
        <v>3569</v>
      </c>
      <c r="C3581" s="3" t="s">
        <v>7680</v>
      </c>
      <c r="D3581" s="6">
        <v>2000</v>
      </c>
      <c r="E3581" s="8">
        <v>2287</v>
      </c>
      <c r="F3581" t="s">
        <v>8218</v>
      </c>
      <c r="G3581" t="s">
        <v>8223</v>
      </c>
      <c r="H3581" t="s">
        <v>8245</v>
      </c>
      <c r="I3581">
        <v>1420009200</v>
      </c>
      <c r="J3581">
        <v>1417593483</v>
      </c>
      <c r="K3581" t="b">
        <v>0</v>
      </c>
      <c r="L3581">
        <v>26</v>
      </c>
      <c r="M3581" t="b">
        <v>1</v>
      </c>
      <c r="N3581" t="s">
        <v>8269</v>
      </c>
      <c r="O3581" s="9">
        <f t="shared" si="228"/>
        <v>114</v>
      </c>
      <c r="P3581">
        <f t="shared" si="229"/>
        <v>87.96</v>
      </c>
      <c r="Q3581" s="11" t="s">
        <v>8315</v>
      </c>
      <c r="R3581" t="s">
        <v>8316</v>
      </c>
      <c r="S3581" s="16">
        <f t="shared" si="230"/>
        <v>41976.331979166673</v>
      </c>
      <c r="T3581" s="16">
        <f t="shared" si="231"/>
        <v>42004.291666666672</v>
      </c>
    </row>
    <row r="3582" spans="1:20" ht="42" x14ac:dyDescent="0.3">
      <c r="A3582">
        <v>3478</v>
      </c>
      <c r="B3582" s="3" t="s">
        <v>3477</v>
      </c>
      <c r="C3582" s="3" t="s">
        <v>7588</v>
      </c>
      <c r="D3582" s="6">
        <v>2000</v>
      </c>
      <c r="E3582" s="8">
        <v>2257</v>
      </c>
      <c r="F3582" t="s">
        <v>8218</v>
      </c>
      <c r="G3582" t="s">
        <v>8223</v>
      </c>
      <c r="H3582" t="s">
        <v>8245</v>
      </c>
      <c r="I3582">
        <v>1426539600</v>
      </c>
      <c r="J3582">
        <v>1424296822</v>
      </c>
      <c r="K3582" t="b">
        <v>0</v>
      </c>
      <c r="L3582">
        <v>57</v>
      </c>
      <c r="M3582" t="b">
        <v>1</v>
      </c>
      <c r="N3582" t="s">
        <v>8269</v>
      </c>
      <c r="O3582" s="9">
        <f t="shared" si="228"/>
        <v>113</v>
      </c>
      <c r="P3582">
        <f t="shared" si="229"/>
        <v>39.6</v>
      </c>
      <c r="Q3582" s="11" t="s">
        <v>8315</v>
      </c>
      <c r="R3582" t="s">
        <v>8316</v>
      </c>
      <c r="S3582" s="16">
        <f t="shared" si="230"/>
        <v>42053.916921296302</v>
      </c>
      <c r="T3582" s="16">
        <f t="shared" si="231"/>
        <v>42079.875</v>
      </c>
    </row>
    <row r="3583" spans="1:20" ht="28" x14ac:dyDescent="0.3">
      <c r="A3583">
        <v>3170</v>
      </c>
      <c r="B3583" s="3" t="s">
        <v>3170</v>
      </c>
      <c r="C3583" s="3" t="s">
        <v>7280</v>
      </c>
      <c r="D3583" s="6">
        <v>2000</v>
      </c>
      <c r="E3583" s="8">
        <v>2245</v>
      </c>
      <c r="F3583" t="s">
        <v>8218</v>
      </c>
      <c r="G3583" t="s">
        <v>8223</v>
      </c>
      <c r="H3583" t="s">
        <v>8245</v>
      </c>
      <c r="I3583">
        <v>1404273600</v>
      </c>
      <c r="J3583">
        <v>1401414944</v>
      </c>
      <c r="K3583" t="b">
        <v>1</v>
      </c>
      <c r="L3583">
        <v>71</v>
      </c>
      <c r="M3583" t="b">
        <v>1</v>
      </c>
      <c r="N3583" t="s">
        <v>8269</v>
      </c>
      <c r="O3583" s="9">
        <f t="shared" si="228"/>
        <v>112</v>
      </c>
      <c r="P3583">
        <f t="shared" si="229"/>
        <v>31.62</v>
      </c>
      <c r="Q3583" s="11" t="s">
        <v>8315</v>
      </c>
      <c r="R3583" t="s">
        <v>8316</v>
      </c>
      <c r="S3583" s="16">
        <f t="shared" si="230"/>
        <v>41789.080370370371</v>
      </c>
      <c r="T3583" s="16">
        <f t="shared" si="231"/>
        <v>41822.166666666664</v>
      </c>
    </row>
    <row r="3584" spans="1:20" ht="42" x14ac:dyDescent="0.3">
      <c r="A3584">
        <v>3657</v>
      </c>
      <c r="B3584" s="3" t="s">
        <v>3654</v>
      </c>
      <c r="C3584" s="3" t="s">
        <v>7767</v>
      </c>
      <c r="D3584" s="6">
        <v>2000</v>
      </c>
      <c r="E3584" s="8">
        <v>2215</v>
      </c>
      <c r="F3584" t="s">
        <v>8218</v>
      </c>
      <c r="G3584" t="s">
        <v>8231</v>
      </c>
      <c r="H3584" t="s">
        <v>8252</v>
      </c>
      <c r="I3584">
        <v>1464817320</v>
      </c>
      <c r="J3584">
        <v>1462806419</v>
      </c>
      <c r="K3584" t="b">
        <v>0</v>
      </c>
      <c r="L3584">
        <v>20</v>
      </c>
      <c r="M3584" t="b">
        <v>1</v>
      </c>
      <c r="N3584" t="s">
        <v>8269</v>
      </c>
      <c r="O3584" s="9">
        <f t="shared" si="228"/>
        <v>111</v>
      </c>
      <c r="P3584">
        <f t="shared" si="229"/>
        <v>110.75</v>
      </c>
      <c r="Q3584" s="11" t="s">
        <v>8315</v>
      </c>
      <c r="R3584" t="s">
        <v>8316</v>
      </c>
      <c r="S3584" s="16">
        <f t="shared" si="230"/>
        <v>42499.629849537043</v>
      </c>
      <c r="T3584" s="16">
        <f t="shared" si="231"/>
        <v>42522.904166666667</v>
      </c>
    </row>
    <row r="3585" spans="1:20" ht="42" x14ac:dyDescent="0.3">
      <c r="A3585">
        <v>3556</v>
      </c>
      <c r="B3585" s="3" t="s">
        <v>3555</v>
      </c>
      <c r="C3585" s="3" t="s">
        <v>7666</v>
      </c>
      <c r="D3585" s="6">
        <v>2200</v>
      </c>
      <c r="E3585" s="8">
        <v>2210</v>
      </c>
      <c r="F3585" t="s">
        <v>8218</v>
      </c>
      <c r="G3585" t="s">
        <v>8224</v>
      </c>
      <c r="H3585" t="s">
        <v>8246</v>
      </c>
      <c r="I3585">
        <v>1408289724</v>
      </c>
      <c r="J3585">
        <v>1403105724</v>
      </c>
      <c r="K3585" t="b">
        <v>0</v>
      </c>
      <c r="L3585">
        <v>20</v>
      </c>
      <c r="M3585" t="b">
        <v>1</v>
      </c>
      <c r="N3585" t="s">
        <v>8269</v>
      </c>
      <c r="O3585" s="9">
        <f t="shared" si="228"/>
        <v>100</v>
      </c>
      <c r="P3585">
        <f t="shared" si="229"/>
        <v>110.5</v>
      </c>
      <c r="Q3585" s="11" t="s">
        <v>8315</v>
      </c>
      <c r="R3585" t="s">
        <v>8316</v>
      </c>
      <c r="S3585" s="16">
        <f t="shared" si="230"/>
        <v>41808.649583333332</v>
      </c>
      <c r="T3585" s="16">
        <f t="shared" si="231"/>
        <v>41868.649583333332</v>
      </c>
    </row>
    <row r="3586" spans="1:20" ht="42" x14ac:dyDescent="0.3">
      <c r="A3586">
        <v>3355</v>
      </c>
      <c r="B3586" s="3" t="s">
        <v>3354</v>
      </c>
      <c r="C3586" s="3" t="s">
        <v>7465</v>
      </c>
      <c r="D3586" s="6">
        <v>1750</v>
      </c>
      <c r="E3586" s="8">
        <v>2210</v>
      </c>
      <c r="F3586" t="s">
        <v>8218</v>
      </c>
      <c r="G3586" t="s">
        <v>8224</v>
      </c>
      <c r="H3586" t="s">
        <v>8246</v>
      </c>
      <c r="I3586">
        <v>1462879020</v>
      </c>
      <c r="J3586">
        <v>1461941527</v>
      </c>
      <c r="K3586" t="b">
        <v>0</v>
      </c>
      <c r="L3586">
        <v>15</v>
      </c>
      <c r="M3586" t="b">
        <v>1</v>
      </c>
      <c r="N3586" t="s">
        <v>8269</v>
      </c>
      <c r="O3586" s="9">
        <f t="shared" si="228"/>
        <v>126</v>
      </c>
      <c r="P3586">
        <f t="shared" si="229"/>
        <v>147.33000000000001</v>
      </c>
      <c r="Q3586" s="11" t="s">
        <v>8315</v>
      </c>
      <c r="R3586" t="s">
        <v>8316</v>
      </c>
      <c r="S3586" s="16">
        <f t="shared" si="230"/>
        <v>42489.619525462964</v>
      </c>
      <c r="T3586" s="16">
        <f t="shared" si="231"/>
        <v>42500.470138888893</v>
      </c>
    </row>
    <row r="3587" spans="1:20" ht="42" x14ac:dyDescent="0.3">
      <c r="A3587">
        <v>3679</v>
      </c>
      <c r="B3587" s="3" t="s">
        <v>3676</v>
      </c>
      <c r="C3587" s="3" t="s">
        <v>7789</v>
      </c>
      <c r="D3587" s="6">
        <v>2000</v>
      </c>
      <c r="E3587" s="8">
        <v>2202</v>
      </c>
      <c r="F3587" t="s">
        <v>8218</v>
      </c>
      <c r="G3587" t="s">
        <v>8223</v>
      </c>
      <c r="H3587" t="s">
        <v>8245</v>
      </c>
      <c r="I3587">
        <v>1404190740</v>
      </c>
      <c r="J3587">
        <v>1401214581</v>
      </c>
      <c r="K3587" t="b">
        <v>0</v>
      </c>
      <c r="L3587">
        <v>30</v>
      </c>
      <c r="M3587" t="b">
        <v>1</v>
      </c>
      <c r="N3587" t="s">
        <v>8269</v>
      </c>
      <c r="O3587" s="9">
        <f t="shared" si="228"/>
        <v>110</v>
      </c>
      <c r="P3587">
        <f t="shared" si="229"/>
        <v>73.400000000000006</v>
      </c>
      <c r="Q3587" s="11" t="s">
        <v>8315</v>
      </c>
      <c r="R3587" t="s">
        <v>8316</v>
      </c>
      <c r="S3587" s="16">
        <f t="shared" si="230"/>
        <v>41786.761354166665</v>
      </c>
      <c r="T3587" s="16">
        <f t="shared" si="231"/>
        <v>41821.207638888889</v>
      </c>
    </row>
    <row r="3588" spans="1:20" ht="42" x14ac:dyDescent="0.3">
      <c r="A3588">
        <v>3432</v>
      </c>
      <c r="B3588" s="3" t="s">
        <v>3431</v>
      </c>
      <c r="C3588" s="3" t="s">
        <v>7542</v>
      </c>
      <c r="D3588" s="6">
        <v>2000</v>
      </c>
      <c r="E3588" s="8">
        <v>2193</v>
      </c>
      <c r="F3588" t="s">
        <v>8218</v>
      </c>
      <c r="G3588" t="s">
        <v>8223</v>
      </c>
      <c r="H3588" t="s">
        <v>8245</v>
      </c>
      <c r="I3588">
        <v>1454709600</v>
      </c>
      <c r="J3588">
        <v>1452520614</v>
      </c>
      <c r="K3588" t="b">
        <v>0</v>
      </c>
      <c r="L3588">
        <v>42</v>
      </c>
      <c r="M3588" t="b">
        <v>1</v>
      </c>
      <c r="N3588" t="s">
        <v>8269</v>
      </c>
      <c r="O3588" s="9">
        <f t="shared" si="228"/>
        <v>110</v>
      </c>
      <c r="P3588">
        <f t="shared" si="229"/>
        <v>52.21</v>
      </c>
      <c r="Q3588" s="11" t="s">
        <v>8315</v>
      </c>
      <c r="R3588" t="s">
        <v>8316</v>
      </c>
      <c r="S3588" s="16">
        <f t="shared" si="230"/>
        <v>42380.581180555557</v>
      </c>
      <c r="T3588" s="16">
        <f t="shared" si="231"/>
        <v>42405.916666666672</v>
      </c>
    </row>
    <row r="3589" spans="1:20" ht="42" x14ac:dyDescent="0.3">
      <c r="A3589">
        <v>3812</v>
      </c>
      <c r="B3589" s="3" t="s">
        <v>3809</v>
      </c>
      <c r="C3589" s="3" t="s">
        <v>7922</v>
      </c>
      <c r="D3589" s="6">
        <v>2000</v>
      </c>
      <c r="E3589" s="8">
        <v>2191</v>
      </c>
      <c r="F3589" t="s">
        <v>8218</v>
      </c>
      <c r="G3589" t="s">
        <v>8228</v>
      </c>
      <c r="H3589" t="s">
        <v>8250</v>
      </c>
      <c r="I3589">
        <v>1433131140</v>
      </c>
      <c r="J3589">
        <v>1429120908</v>
      </c>
      <c r="K3589" t="b">
        <v>0</v>
      </c>
      <c r="L3589">
        <v>11</v>
      </c>
      <c r="M3589" t="b">
        <v>1</v>
      </c>
      <c r="N3589" t="s">
        <v>8269</v>
      </c>
      <c r="O3589" s="9">
        <f t="shared" si="228"/>
        <v>110</v>
      </c>
      <c r="P3589">
        <f t="shared" si="229"/>
        <v>199.18</v>
      </c>
      <c r="Q3589" s="11" t="s">
        <v>8315</v>
      </c>
      <c r="R3589" t="s">
        <v>8316</v>
      </c>
      <c r="S3589" s="16">
        <f t="shared" si="230"/>
        <v>42109.751250000001</v>
      </c>
      <c r="T3589" s="16">
        <f t="shared" si="231"/>
        <v>42156.165972222225</v>
      </c>
    </row>
    <row r="3590" spans="1:20" ht="42" x14ac:dyDescent="0.3">
      <c r="A3590">
        <v>3176</v>
      </c>
      <c r="B3590" s="3" t="s">
        <v>3176</v>
      </c>
      <c r="C3590" s="3" t="s">
        <v>7286</v>
      </c>
      <c r="D3590" s="6">
        <v>1900</v>
      </c>
      <c r="E3590" s="8">
        <v>2182</v>
      </c>
      <c r="F3590" t="s">
        <v>8218</v>
      </c>
      <c r="G3590" t="s">
        <v>8223</v>
      </c>
      <c r="H3590" t="s">
        <v>8245</v>
      </c>
      <c r="I3590">
        <v>1376838000</v>
      </c>
      <c r="J3590">
        <v>1374531631</v>
      </c>
      <c r="K3590" t="b">
        <v>1</v>
      </c>
      <c r="L3590">
        <v>55</v>
      </c>
      <c r="M3590" t="b">
        <v>1</v>
      </c>
      <c r="N3590" t="s">
        <v>8269</v>
      </c>
      <c r="O3590" s="9">
        <f t="shared" si="228"/>
        <v>115</v>
      </c>
      <c r="P3590">
        <f t="shared" si="229"/>
        <v>39.67</v>
      </c>
      <c r="Q3590" s="11" t="s">
        <v>8315</v>
      </c>
      <c r="R3590" t="s">
        <v>8316</v>
      </c>
      <c r="S3590" s="16">
        <f t="shared" si="230"/>
        <v>41477.930914351848</v>
      </c>
      <c r="T3590" s="16">
        <f t="shared" si="231"/>
        <v>41504.625</v>
      </c>
    </row>
    <row r="3591" spans="1:20" ht="42" x14ac:dyDescent="0.3">
      <c r="A3591">
        <v>3430</v>
      </c>
      <c r="B3591" s="3" t="s">
        <v>3429</v>
      </c>
      <c r="C3591" s="3" t="s">
        <v>7540</v>
      </c>
      <c r="D3591" s="6">
        <v>2000</v>
      </c>
      <c r="E3591" s="8">
        <v>2170.9899999999998</v>
      </c>
      <c r="F3591" t="s">
        <v>8218</v>
      </c>
      <c r="G3591" t="s">
        <v>8224</v>
      </c>
      <c r="H3591" t="s">
        <v>8246</v>
      </c>
      <c r="I3591">
        <v>1406760101</v>
      </c>
      <c r="J3591">
        <v>1404168101</v>
      </c>
      <c r="K3591" t="b">
        <v>0</v>
      </c>
      <c r="L3591">
        <v>72</v>
      </c>
      <c r="M3591" t="b">
        <v>1</v>
      </c>
      <c r="N3591" t="s">
        <v>8269</v>
      </c>
      <c r="O3591" s="9">
        <f t="shared" si="228"/>
        <v>109</v>
      </c>
      <c r="P3591">
        <f t="shared" si="229"/>
        <v>30.15</v>
      </c>
      <c r="Q3591" s="11" t="s">
        <v>8315</v>
      </c>
      <c r="R3591" t="s">
        <v>8316</v>
      </c>
      <c r="S3591" s="16">
        <f t="shared" si="230"/>
        <v>41820.945613425924</v>
      </c>
      <c r="T3591" s="16">
        <f t="shared" si="231"/>
        <v>41850.945613425924</v>
      </c>
    </row>
    <row r="3592" spans="1:20" ht="42" x14ac:dyDescent="0.3">
      <c r="A3592">
        <v>3296</v>
      </c>
      <c r="B3592" s="3" t="s">
        <v>3296</v>
      </c>
      <c r="C3592" s="3" t="s">
        <v>7406</v>
      </c>
      <c r="D3592" s="6">
        <v>1500</v>
      </c>
      <c r="E3592" s="8">
        <v>2161</v>
      </c>
      <c r="F3592" t="s">
        <v>8218</v>
      </c>
      <c r="G3592" t="s">
        <v>8224</v>
      </c>
      <c r="H3592" t="s">
        <v>8246</v>
      </c>
      <c r="I3592">
        <v>1448229600</v>
      </c>
      <c r="J3592">
        <v>1446401372</v>
      </c>
      <c r="K3592" t="b">
        <v>0</v>
      </c>
      <c r="L3592">
        <v>47</v>
      </c>
      <c r="M3592" t="b">
        <v>1</v>
      </c>
      <c r="N3592" t="s">
        <v>8269</v>
      </c>
      <c r="O3592" s="9">
        <f t="shared" si="228"/>
        <v>144</v>
      </c>
      <c r="P3592">
        <f t="shared" si="229"/>
        <v>45.98</v>
      </c>
      <c r="Q3592" s="11" t="s">
        <v>8315</v>
      </c>
      <c r="R3592" t="s">
        <v>8316</v>
      </c>
      <c r="S3592" s="16">
        <f t="shared" si="230"/>
        <v>42309.756620370375</v>
      </c>
      <c r="T3592" s="16">
        <f t="shared" si="231"/>
        <v>42330.916666666672</v>
      </c>
    </row>
    <row r="3593" spans="1:20" ht="42" x14ac:dyDescent="0.3">
      <c r="A3593">
        <v>3697</v>
      </c>
      <c r="B3593" s="3" t="s">
        <v>3694</v>
      </c>
      <c r="C3593" s="3" t="s">
        <v>7807</v>
      </c>
      <c r="D3593" s="6">
        <v>2000</v>
      </c>
      <c r="E3593" s="8">
        <v>2160</v>
      </c>
      <c r="F3593" t="s">
        <v>8218</v>
      </c>
      <c r="G3593" t="s">
        <v>8224</v>
      </c>
      <c r="H3593" t="s">
        <v>8246</v>
      </c>
      <c r="I3593">
        <v>1462878648</v>
      </c>
      <c r="J3593">
        <v>1461064248</v>
      </c>
      <c r="K3593" t="b">
        <v>0</v>
      </c>
      <c r="L3593">
        <v>30</v>
      </c>
      <c r="M3593" t="b">
        <v>1</v>
      </c>
      <c r="N3593" t="s">
        <v>8269</v>
      </c>
      <c r="O3593" s="9">
        <f t="shared" si="228"/>
        <v>108</v>
      </c>
      <c r="P3593">
        <f t="shared" si="229"/>
        <v>72</v>
      </c>
      <c r="Q3593" s="11" t="s">
        <v>8315</v>
      </c>
      <c r="R3593" t="s">
        <v>8316</v>
      </c>
      <c r="S3593" s="16">
        <f t="shared" si="230"/>
        <v>42479.465833333335</v>
      </c>
      <c r="T3593" s="16">
        <f t="shared" si="231"/>
        <v>42500.465833333335</v>
      </c>
    </row>
    <row r="3594" spans="1:20" ht="42" x14ac:dyDescent="0.3">
      <c r="A3594">
        <v>2826</v>
      </c>
      <c r="B3594" s="3" t="s">
        <v>2826</v>
      </c>
      <c r="C3594" s="3" t="s">
        <v>6936</v>
      </c>
      <c r="D3594" s="6">
        <v>2000</v>
      </c>
      <c r="E3594" s="8">
        <v>2155</v>
      </c>
      <c r="F3594" t="s">
        <v>8218</v>
      </c>
      <c r="G3594" t="s">
        <v>8223</v>
      </c>
      <c r="H3594" t="s">
        <v>8245</v>
      </c>
      <c r="I3594">
        <v>1436511600</v>
      </c>
      <c r="J3594">
        <v>1434415812</v>
      </c>
      <c r="K3594" t="b">
        <v>0</v>
      </c>
      <c r="L3594">
        <v>19</v>
      </c>
      <c r="M3594" t="b">
        <v>1</v>
      </c>
      <c r="N3594" t="s">
        <v>8269</v>
      </c>
      <c r="O3594" s="9">
        <f t="shared" si="228"/>
        <v>108</v>
      </c>
      <c r="P3594">
        <f t="shared" si="229"/>
        <v>113.42</v>
      </c>
      <c r="Q3594" s="11" t="s">
        <v>8315</v>
      </c>
      <c r="R3594" t="s">
        <v>8316</v>
      </c>
      <c r="S3594" s="16">
        <f t="shared" si="230"/>
        <v>42171.034861111111</v>
      </c>
      <c r="T3594" s="16">
        <f t="shared" si="231"/>
        <v>42195.291666666672</v>
      </c>
    </row>
    <row r="3595" spans="1:20" ht="42" x14ac:dyDescent="0.3">
      <c r="A3595">
        <v>2792</v>
      </c>
      <c r="B3595" s="3" t="s">
        <v>2792</v>
      </c>
      <c r="C3595" s="3" t="s">
        <v>6902</v>
      </c>
      <c r="D3595" s="6">
        <v>2000</v>
      </c>
      <c r="E3595" s="8">
        <v>2152</v>
      </c>
      <c r="F3595" t="s">
        <v>8218</v>
      </c>
      <c r="G3595" t="s">
        <v>8223</v>
      </c>
      <c r="H3595" t="s">
        <v>8245</v>
      </c>
      <c r="I3595">
        <v>1439357559</v>
      </c>
      <c r="J3595">
        <v>1435469559</v>
      </c>
      <c r="K3595" t="b">
        <v>0</v>
      </c>
      <c r="L3595">
        <v>24</v>
      </c>
      <c r="M3595" t="b">
        <v>1</v>
      </c>
      <c r="N3595" t="s">
        <v>8269</v>
      </c>
      <c r="O3595" s="9">
        <f t="shared" si="228"/>
        <v>108</v>
      </c>
      <c r="P3595">
        <f t="shared" si="229"/>
        <v>89.67</v>
      </c>
      <c r="Q3595" s="11" t="s">
        <v>8315</v>
      </c>
      <c r="R3595" t="s">
        <v>8316</v>
      </c>
      <c r="S3595" s="16">
        <f t="shared" si="230"/>
        <v>42183.231006944443</v>
      </c>
      <c r="T3595" s="16">
        <f t="shared" si="231"/>
        <v>42228.231006944443</v>
      </c>
    </row>
    <row r="3596" spans="1:20" ht="42" x14ac:dyDescent="0.3">
      <c r="A3596">
        <v>3817</v>
      </c>
      <c r="B3596" s="3" t="s">
        <v>3814</v>
      </c>
      <c r="C3596" s="3" t="s">
        <v>7927</v>
      </c>
      <c r="D3596" s="6">
        <v>2000</v>
      </c>
      <c r="E3596" s="8">
        <v>2145</v>
      </c>
      <c r="F3596" t="s">
        <v>8218</v>
      </c>
      <c r="G3596" t="s">
        <v>8223</v>
      </c>
      <c r="H3596" t="s">
        <v>8245</v>
      </c>
      <c r="I3596">
        <v>1445659140</v>
      </c>
      <c r="J3596">
        <v>1444236216</v>
      </c>
      <c r="K3596" t="b">
        <v>0</v>
      </c>
      <c r="L3596">
        <v>20</v>
      </c>
      <c r="M3596" t="b">
        <v>1</v>
      </c>
      <c r="N3596" t="s">
        <v>8269</v>
      </c>
      <c r="O3596" s="9">
        <f t="shared" si="228"/>
        <v>107</v>
      </c>
      <c r="P3596">
        <f t="shared" si="229"/>
        <v>107.25</v>
      </c>
      <c r="Q3596" s="11" t="s">
        <v>8315</v>
      </c>
      <c r="R3596" t="s">
        <v>8316</v>
      </c>
      <c r="S3596" s="16">
        <f t="shared" si="230"/>
        <v>42284.69694444444</v>
      </c>
      <c r="T3596" s="16">
        <f t="shared" si="231"/>
        <v>42301.165972222225</v>
      </c>
    </row>
    <row r="3597" spans="1:20" ht="56" x14ac:dyDescent="0.3">
      <c r="A3597">
        <v>3407</v>
      </c>
      <c r="B3597" s="3" t="s">
        <v>3406</v>
      </c>
      <c r="C3597" s="3" t="s">
        <v>7517</v>
      </c>
      <c r="D3597" s="6">
        <v>2000</v>
      </c>
      <c r="E3597" s="8">
        <v>2142</v>
      </c>
      <c r="F3597" t="s">
        <v>8218</v>
      </c>
      <c r="G3597" t="s">
        <v>8224</v>
      </c>
      <c r="H3597" t="s">
        <v>8246</v>
      </c>
      <c r="I3597">
        <v>1404641289</v>
      </c>
      <c r="J3597">
        <v>1402049289</v>
      </c>
      <c r="K3597" t="b">
        <v>0</v>
      </c>
      <c r="L3597">
        <v>67</v>
      </c>
      <c r="M3597" t="b">
        <v>1</v>
      </c>
      <c r="N3597" t="s">
        <v>8269</v>
      </c>
      <c r="O3597" s="9">
        <f t="shared" si="228"/>
        <v>107</v>
      </c>
      <c r="P3597">
        <f t="shared" si="229"/>
        <v>31.97</v>
      </c>
      <c r="Q3597" s="11" t="s">
        <v>8315</v>
      </c>
      <c r="R3597" t="s">
        <v>8316</v>
      </c>
      <c r="S3597" s="16">
        <f t="shared" si="230"/>
        <v>41796.422326388885</v>
      </c>
      <c r="T3597" s="16">
        <f t="shared" si="231"/>
        <v>41826.422326388885</v>
      </c>
    </row>
    <row r="3598" spans="1:20" ht="42" x14ac:dyDescent="0.3">
      <c r="A3598">
        <v>3548</v>
      </c>
      <c r="B3598" s="3" t="s">
        <v>3547</v>
      </c>
      <c r="C3598" s="3" t="s">
        <v>7658</v>
      </c>
      <c r="D3598" s="6">
        <v>2100</v>
      </c>
      <c r="E3598" s="8">
        <v>2140</v>
      </c>
      <c r="F3598" t="s">
        <v>8218</v>
      </c>
      <c r="G3598" t="s">
        <v>8223</v>
      </c>
      <c r="H3598" t="s">
        <v>8245</v>
      </c>
      <c r="I3598">
        <v>1457139600</v>
      </c>
      <c r="J3598">
        <v>1455230214</v>
      </c>
      <c r="K3598" t="b">
        <v>0</v>
      </c>
      <c r="L3598">
        <v>13</v>
      </c>
      <c r="M3598" t="b">
        <v>1</v>
      </c>
      <c r="N3598" t="s">
        <v>8269</v>
      </c>
      <c r="O3598" s="9">
        <f t="shared" si="228"/>
        <v>102</v>
      </c>
      <c r="P3598">
        <f t="shared" si="229"/>
        <v>164.62</v>
      </c>
      <c r="Q3598" s="11" t="s">
        <v>8315</v>
      </c>
      <c r="R3598" t="s">
        <v>8316</v>
      </c>
      <c r="S3598" s="16">
        <f t="shared" si="230"/>
        <v>42411.942291666666</v>
      </c>
      <c r="T3598" s="16">
        <f t="shared" si="231"/>
        <v>42434.041666666672</v>
      </c>
    </row>
    <row r="3599" spans="1:20" ht="42" x14ac:dyDescent="0.3">
      <c r="A3599">
        <v>3480</v>
      </c>
      <c r="B3599" s="3" t="s">
        <v>3479</v>
      </c>
      <c r="C3599" s="3" t="s">
        <v>7590</v>
      </c>
      <c r="D3599" s="6">
        <v>1500</v>
      </c>
      <c r="E3599" s="8">
        <v>2140</v>
      </c>
      <c r="F3599" t="s">
        <v>8218</v>
      </c>
      <c r="G3599" t="s">
        <v>8223</v>
      </c>
      <c r="H3599" t="s">
        <v>8245</v>
      </c>
      <c r="I3599">
        <v>1436562000</v>
      </c>
      <c r="J3599">
        <v>1434440227</v>
      </c>
      <c r="K3599" t="b">
        <v>0</v>
      </c>
      <c r="L3599">
        <v>13</v>
      </c>
      <c r="M3599" t="b">
        <v>1</v>
      </c>
      <c r="N3599" t="s">
        <v>8269</v>
      </c>
      <c r="O3599" s="9">
        <f t="shared" ref="O3599:O3662" si="232">ROUND(E3599/D3599*100,0)</f>
        <v>143</v>
      </c>
      <c r="P3599">
        <f t="shared" ref="P3599:P3662" si="233">IFERROR(ROUND(E3599/L3599,2),0)</f>
        <v>164.62</v>
      </c>
      <c r="Q3599" s="11" t="s">
        <v>8315</v>
      </c>
      <c r="R3599" t="s">
        <v>8316</v>
      </c>
      <c r="S3599" s="16">
        <f t="shared" ref="S3599:S3662" si="234">(((J3599/60)/60/24)+DATE(1970,1,1))</f>
        <v>42171.317442129628</v>
      </c>
      <c r="T3599" s="16">
        <f t="shared" ref="T3599:T3662" si="235">(((I3599/60)/60)/24)+DATE(1970,1,1)</f>
        <v>42195.875</v>
      </c>
    </row>
    <row r="3600" spans="1:20" ht="42" x14ac:dyDescent="0.3">
      <c r="A3600">
        <v>3257</v>
      </c>
      <c r="B3600" s="3" t="s">
        <v>3257</v>
      </c>
      <c r="C3600" s="3" t="s">
        <v>7367</v>
      </c>
      <c r="D3600" s="6">
        <v>2000</v>
      </c>
      <c r="E3600" s="8">
        <v>2125.9899999999998</v>
      </c>
      <c r="F3600" t="s">
        <v>8218</v>
      </c>
      <c r="G3600" t="s">
        <v>8224</v>
      </c>
      <c r="H3600" t="s">
        <v>8246</v>
      </c>
      <c r="I3600">
        <v>1487769952</v>
      </c>
      <c r="J3600">
        <v>1485177952</v>
      </c>
      <c r="K3600" t="b">
        <v>0</v>
      </c>
      <c r="L3600">
        <v>41</v>
      </c>
      <c r="M3600" t="b">
        <v>1</v>
      </c>
      <c r="N3600" t="s">
        <v>8269</v>
      </c>
      <c r="O3600" s="9">
        <f t="shared" si="232"/>
        <v>106</v>
      </c>
      <c r="P3600">
        <f t="shared" si="233"/>
        <v>51.85</v>
      </c>
      <c r="Q3600" s="11" t="s">
        <v>8315</v>
      </c>
      <c r="R3600" t="s">
        <v>8316</v>
      </c>
      <c r="S3600" s="16">
        <f t="shared" si="234"/>
        <v>42758.559629629628</v>
      </c>
      <c r="T3600" s="16">
        <f t="shared" si="235"/>
        <v>42788.559629629628</v>
      </c>
    </row>
    <row r="3601" spans="1:20" ht="42" x14ac:dyDescent="0.3">
      <c r="A3601">
        <v>3813</v>
      </c>
      <c r="B3601" s="3" t="s">
        <v>3810</v>
      </c>
      <c r="C3601" s="3" t="s">
        <v>7923</v>
      </c>
      <c r="D3601" s="6">
        <v>2100</v>
      </c>
      <c r="E3601" s="8">
        <v>2119.9899999999998</v>
      </c>
      <c r="F3601" t="s">
        <v>8218</v>
      </c>
      <c r="G3601" t="s">
        <v>8223</v>
      </c>
      <c r="H3601" t="s">
        <v>8245</v>
      </c>
      <c r="I3601">
        <v>1465940580</v>
      </c>
      <c r="J3601">
        <v>1462603021</v>
      </c>
      <c r="K3601" t="b">
        <v>0</v>
      </c>
      <c r="L3601">
        <v>27</v>
      </c>
      <c r="M3601" t="b">
        <v>1</v>
      </c>
      <c r="N3601" t="s">
        <v>8269</v>
      </c>
      <c r="O3601" s="9">
        <f t="shared" si="232"/>
        <v>101</v>
      </c>
      <c r="P3601">
        <f t="shared" si="233"/>
        <v>78.52</v>
      </c>
      <c r="Q3601" s="11" t="s">
        <v>8315</v>
      </c>
      <c r="R3601" t="s">
        <v>8316</v>
      </c>
      <c r="S3601" s="16">
        <f t="shared" si="234"/>
        <v>42497.275706018518</v>
      </c>
      <c r="T3601" s="16">
        <f t="shared" si="235"/>
        <v>42535.904861111107</v>
      </c>
    </row>
    <row r="3602" spans="1:20" ht="42" x14ac:dyDescent="0.3">
      <c r="A3602">
        <v>3499</v>
      </c>
      <c r="B3602" s="3" t="s">
        <v>3498</v>
      </c>
      <c r="C3602" s="3" t="s">
        <v>7609</v>
      </c>
      <c r="D3602" s="6">
        <v>2000</v>
      </c>
      <c r="E3602" s="8">
        <v>2110</v>
      </c>
      <c r="F3602" t="s">
        <v>8218</v>
      </c>
      <c r="G3602" t="s">
        <v>8223</v>
      </c>
      <c r="H3602" t="s">
        <v>8245</v>
      </c>
      <c r="I3602">
        <v>1435733940</v>
      </c>
      <c r="J3602">
        <v>1431046325</v>
      </c>
      <c r="K3602" t="b">
        <v>0</v>
      </c>
      <c r="L3602">
        <v>35</v>
      </c>
      <c r="M3602" t="b">
        <v>1</v>
      </c>
      <c r="N3602" t="s">
        <v>8269</v>
      </c>
      <c r="O3602" s="9">
        <f t="shared" si="232"/>
        <v>106</v>
      </c>
      <c r="P3602">
        <f t="shared" si="233"/>
        <v>60.29</v>
      </c>
      <c r="Q3602" s="11" t="s">
        <v>8315</v>
      </c>
      <c r="R3602" t="s">
        <v>8316</v>
      </c>
      <c r="S3602" s="16">
        <f t="shared" si="234"/>
        <v>42132.036168981482</v>
      </c>
      <c r="T3602" s="16">
        <f t="shared" si="235"/>
        <v>42186.290972222225</v>
      </c>
    </row>
    <row r="3603" spans="1:20" ht="28" x14ac:dyDescent="0.3">
      <c r="A3603">
        <v>2972</v>
      </c>
      <c r="B3603" s="3" t="s">
        <v>2972</v>
      </c>
      <c r="C3603" s="3" t="s">
        <v>7082</v>
      </c>
      <c r="D3603" s="6">
        <v>2000</v>
      </c>
      <c r="E3603" s="8">
        <v>2107</v>
      </c>
      <c r="F3603" t="s">
        <v>8218</v>
      </c>
      <c r="G3603" t="s">
        <v>8223</v>
      </c>
      <c r="H3603" t="s">
        <v>8245</v>
      </c>
      <c r="I3603">
        <v>1480899600</v>
      </c>
      <c r="J3603">
        <v>1479609520</v>
      </c>
      <c r="K3603" t="b">
        <v>0</v>
      </c>
      <c r="L3603">
        <v>17</v>
      </c>
      <c r="M3603" t="b">
        <v>1</v>
      </c>
      <c r="N3603" t="s">
        <v>8269</v>
      </c>
      <c r="O3603" s="9">
        <f t="shared" si="232"/>
        <v>105</v>
      </c>
      <c r="P3603">
        <f t="shared" si="233"/>
        <v>123.94</v>
      </c>
      <c r="Q3603" s="11" t="s">
        <v>8315</v>
      </c>
      <c r="R3603" t="s">
        <v>8316</v>
      </c>
      <c r="S3603" s="16">
        <f t="shared" si="234"/>
        <v>42694.110185185185</v>
      </c>
      <c r="T3603" s="16">
        <f t="shared" si="235"/>
        <v>42709.041666666672</v>
      </c>
    </row>
    <row r="3604" spans="1:20" ht="42" x14ac:dyDescent="0.3">
      <c r="A3604">
        <v>3161</v>
      </c>
      <c r="B3604" s="3" t="s">
        <v>3161</v>
      </c>
      <c r="C3604" s="3" t="s">
        <v>7271</v>
      </c>
      <c r="D3604" s="6">
        <v>2000</v>
      </c>
      <c r="E3604" s="8">
        <v>2102</v>
      </c>
      <c r="F3604" t="s">
        <v>8218</v>
      </c>
      <c r="G3604" t="s">
        <v>8224</v>
      </c>
      <c r="H3604" t="s">
        <v>8246</v>
      </c>
      <c r="I3604">
        <v>1413377522</v>
      </c>
      <c r="J3604">
        <v>1410785522</v>
      </c>
      <c r="K3604" t="b">
        <v>1</v>
      </c>
      <c r="L3604">
        <v>74</v>
      </c>
      <c r="M3604" t="b">
        <v>1</v>
      </c>
      <c r="N3604" t="s">
        <v>8269</v>
      </c>
      <c r="O3604" s="9">
        <f t="shared" si="232"/>
        <v>105</v>
      </c>
      <c r="P3604">
        <f t="shared" si="233"/>
        <v>28.41</v>
      </c>
      <c r="Q3604" s="11" t="s">
        <v>8315</v>
      </c>
      <c r="R3604" t="s">
        <v>8316</v>
      </c>
      <c r="S3604" s="16">
        <f t="shared" si="234"/>
        <v>41897.536134259259</v>
      </c>
      <c r="T3604" s="16">
        <f t="shared" si="235"/>
        <v>41927.536134259259</v>
      </c>
    </row>
    <row r="3605" spans="1:20" ht="42" x14ac:dyDescent="0.3">
      <c r="A3605">
        <v>3814</v>
      </c>
      <c r="B3605" s="3" t="s">
        <v>3811</v>
      </c>
      <c r="C3605" s="3" t="s">
        <v>7924</v>
      </c>
      <c r="D3605" s="6">
        <v>1500</v>
      </c>
      <c r="E3605" s="8">
        <v>2102</v>
      </c>
      <c r="F3605" t="s">
        <v>8218</v>
      </c>
      <c r="G3605" t="s">
        <v>8223</v>
      </c>
      <c r="H3605" t="s">
        <v>8245</v>
      </c>
      <c r="I3605">
        <v>1427860740</v>
      </c>
      <c r="J3605">
        <v>1424727712</v>
      </c>
      <c r="K3605" t="b">
        <v>0</v>
      </c>
      <c r="L3605">
        <v>34</v>
      </c>
      <c r="M3605" t="b">
        <v>1</v>
      </c>
      <c r="N3605" t="s">
        <v>8269</v>
      </c>
      <c r="O3605" s="9">
        <f t="shared" si="232"/>
        <v>140</v>
      </c>
      <c r="P3605">
        <f t="shared" si="233"/>
        <v>61.82</v>
      </c>
      <c r="Q3605" s="11" t="s">
        <v>8315</v>
      </c>
      <c r="R3605" t="s">
        <v>8316</v>
      </c>
      <c r="S3605" s="16">
        <f t="shared" si="234"/>
        <v>42058.904074074075</v>
      </c>
      <c r="T3605" s="16">
        <f t="shared" si="235"/>
        <v>42095.165972222225</v>
      </c>
    </row>
    <row r="3606" spans="1:20" ht="42" x14ac:dyDescent="0.3">
      <c r="A3606">
        <v>3386</v>
      </c>
      <c r="B3606" s="3" t="s">
        <v>3385</v>
      </c>
      <c r="C3606" s="3" t="s">
        <v>7496</v>
      </c>
      <c r="D3606" s="6">
        <v>2000</v>
      </c>
      <c r="E3606" s="8">
        <v>2100</v>
      </c>
      <c r="F3606" t="s">
        <v>8218</v>
      </c>
      <c r="G3606" t="s">
        <v>8223</v>
      </c>
      <c r="H3606" t="s">
        <v>8245</v>
      </c>
      <c r="I3606">
        <v>1417620506</v>
      </c>
      <c r="J3606">
        <v>1415028506</v>
      </c>
      <c r="K3606" t="b">
        <v>0</v>
      </c>
      <c r="L3606">
        <v>41</v>
      </c>
      <c r="M3606" t="b">
        <v>1</v>
      </c>
      <c r="N3606" t="s">
        <v>8269</v>
      </c>
      <c r="O3606" s="9">
        <f t="shared" si="232"/>
        <v>105</v>
      </c>
      <c r="P3606">
        <f t="shared" si="233"/>
        <v>51.22</v>
      </c>
      <c r="Q3606" s="11" t="s">
        <v>8315</v>
      </c>
      <c r="R3606" t="s">
        <v>8316</v>
      </c>
      <c r="S3606" s="16">
        <f t="shared" si="234"/>
        <v>41946.644745370373</v>
      </c>
      <c r="T3606" s="16">
        <f t="shared" si="235"/>
        <v>41976.644745370373</v>
      </c>
    </row>
    <row r="3607" spans="1:20" ht="42" x14ac:dyDescent="0.3">
      <c r="A3607">
        <v>3708</v>
      </c>
      <c r="B3607" s="3" t="s">
        <v>3705</v>
      </c>
      <c r="C3607" s="3" t="s">
        <v>7818</v>
      </c>
      <c r="D3607" s="6">
        <v>700</v>
      </c>
      <c r="E3607" s="8">
        <v>2100</v>
      </c>
      <c r="F3607" t="s">
        <v>8218</v>
      </c>
      <c r="G3607" t="s">
        <v>8223</v>
      </c>
      <c r="H3607" t="s">
        <v>8245</v>
      </c>
      <c r="I3607">
        <v>1404444286</v>
      </c>
      <c r="J3607">
        <v>1403234686</v>
      </c>
      <c r="K3607" t="b">
        <v>0</v>
      </c>
      <c r="L3607">
        <v>39</v>
      </c>
      <c r="M3607" t="b">
        <v>1</v>
      </c>
      <c r="N3607" t="s">
        <v>8269</v>
      </c>
      <c r="O3607" s="9">
        <f t="shared" si="232"/>
        <v>300</v>
      </c>
      <c r="P3607">
        <f t="shared" si="233"/>
        <v>53.85</v>
      </c>
      <c r="Q3607" s="11" t="s">
        <v>8315</v>
      </c>
      <c r="R3607" t="s">
        <v>8316</v>
      </c>
      <c r="S3607" s="16">
        <f t="shared" si="234"/>
        <v>41810.142199074071</v>
      </c>
      <c r="T3607" s="16">
        <f t="shared" si="235"/>
        <v>41824.142199074071</v>
      </c>
    </row>
    <row r="3608" spans="1:20" ht="42" x14ac:dyDescent="0.3">
      <c r="A3608">
        <v>3566</v>
      </c>
      <c r="B3608" s="3" t="s">
        <v>3565</v>
      </c>
      <c r="C3608" s="3" t="s">
        <v>7676</v>
      </c>
      <c r="D3608" s="6">
        <v>2000</v>
      </c>
      <c r="E3608" s="8">
        <v>2095</v>
      </c>
      <c r="F3608" t="s">
        <v>8218</v>
      </c>
      <c r="G3608" t="s">
        <v>8224</v>
      </c>
      <c r="H3608" t="s">
        <v>8246</v>
      </c>
      <c r="I3608">
        <v>1422015083</v>
      </c>
      <c r="J3608">
        <v>1419423083</v>
      </c>
      <c r="K3608" t="b">
        <v>0</v>
      </c>
      <c r="L3608">
        <v>38</v>
      </c>
      <c r="M3608" t="b">
        <v>1</v>
      </c>
      <c r="N3608" t="s">
        <v>8269</v>
      </c>
      <c r="O3608" s="9">
        <f t="shared" si="232"/>
        <v>105</v>
      </c>
      <c r="P3608">
        <f t="shared" si="233"/>
        <v>55.13</v>
      </c>
      <c r="Q3608" s="11" t="s">
        <v>8315</v>
      </c>
      <c r="R3608" t="s">
        <v>8316</v>
      </c>
      <c r="S3608" s="16">
        <f t="shared" si="234"/>
        <v>41997.507905092592</v>
      </c>
      <c r="T3608" s="16">
        <f t="shared" si="235"/>
        <v>42027.507905092592</v>
      </c>
    </row>
    <row r="3609" spans="1:20" ht="42" x14ac:dyDescent="0.3">
      <c r="A3609">
        <v>1298</v>
      </c>
      <c r="B3609" s="3" t="s">
        <v>1299</v>
      </c>
      <c r="C3609" s="3" t="s">
        <v>5408</v>
      </c>
      <c r="D3609" s="6">
        <v>2000</v>
      </c>
      <c r="E3609" s="8">
        <v>2093</v>
      </c>
      <c r="F3609" t="s">
        <v>8218</v>
      </c>
      <c r="G3609" t="s">
        <v>8224</v>
      </c>
      <c r="H3609" t="s">
        <v>8246</v>
      </c>
      <c r="I3609">
        <v>1461860432</v>
      </c>
      <c r="J3609">
        <v>1459268432</v>
      </c>
      <c r="K3609" t="b">
        <v>0</v>
      </c>
      <c r="L3609">
        <v>33</v>
      </c>
      <c r="M3609" t="b">
        <v>1</v>
      </c>
      <c r="N3609" t="s">
        <v>8269</v>
      </c>
      <c r="O3609" s="9">
        <f t="shared" si="232"/>
        <v>105</v>
      </c>
      <c r="P3609">
        <f t="shared" si="233"/>
        <v>63.42</v>
      </c>
      <c r="Q3609" s="11" t="s">
        <v>8315</v>
      </c>
      <c r="R3609" t="s">
        <v>8316</v>
      </c>
      <c r="S3609" s="16">
        <f t="shared" si="234"/>
        <v>42458.680925925932</v>
      </c>
      <c r="T3609" s="16">
        <f t="shared" si="235"/>
        <v>42488.680925925932</v>
      </c>
    </row>
    <row r="3610" spans="1:20" ht="42" x14ac:dyDescent="0.3">
      <c r="A3610">
        <v>3601</v>
      </c>
      <c r="B3610" s="3" t="s">
        <v>3600</v>
      </c>
      <c r="C3610" s="3" t="s">
        <v>7711</v>
      </c>
      <c r="D3610" s="6">
        <v>2000</v>
      </c>
      <c r="E3610" s="8">
        <v>2087</v>
      </c>
      <c r="F3610" t="s">
        <v>8218</v>
      </c>
      <c r="G3610" t="s">
        <v>8224</v>
      </c>
      <c r="H3610" t="s">
        <v>8246</v>
      </c>
      <c r="I3610">
        <v>1421452682</v>
      </c>
      <c r="J3610">
        <v>1418860682</v>
      </c>
      <c r="K3610" t="b">
        <v>0</v>
      </c>
      <c r="L3610">
        <v>53</v>
      </c>
      <c r="M3610" t="b">
        <v>1</v>
      </c>
      <c r="N3610" t="s">
        <v>8269</v>
      </c>
      <c r="O3610" s="9">
        <f t="shared" si="232"/>
        <v>104</v>
      </c>
      <c r="P3610">
        <f t="shared" si="233"/>
        <v>39.380000000000003</v>
      </c>
      <c r="Q3610" s="11" t="s">
        <v>8315</v>
      </c>
      <c r="R3610" t="s">
        <v>8316</v>
      </c>
      <c r="S3610" s="16">
        <f t="shared" si="234"/>
        <v>41990.99863425926</v>
      </c>
      <c r="T3610" s="16">
        <f t="shared" si="235"/>
        <v>42020.99863425926</v>
      </c>
    </row>
    <row r="3611" spans="1:20" ht="42" x14ac:dyDescent="0.3">
      <c r="A3611">
        <v>3303</v>
      </c>
      <c r="B3611" s="3" t="s">
        <v>3303</v>
      </c>
      <c r="C3611" s="3" t="s">
        <v>7413</v>
      </c>
      <c r="D3611" s="6">
        <v>1800</v>
      </c>
      <c r="E3611" s="8">
        <v>2086</v>
      </c>
      <c r="F3611" t="s">
        <v>8218</v>
      </c>
      <c r="G3611" t="s">
        <v>8223</v>
      </c>
      <c r="H3611" t="s">
        <v>8245</v>
      </c>
      <c r="I3611">
        <v>1427553484</v>
      </c>
      <c r="J3611">
        <v>1424533084</v>
      </c>
      <c r="K3611" t="b">
        <v>0</v>
      </c>
      <c r="L3611">
        <v>35</v>
      </c>
      <c r="M3611" t="b">
        <v>1</v>
      </c>
      <c r="N3611" t="s">
        <v>8269</v>
      </c>
      <c r="O3611" s="9">
        <f t="shared" si="232"/>
        <v>116</v>
      </c>
      <c r="P3611">
        <f t="shared" si="233"/>
        <v>59.6</v>
      </c>
      <c r="Q3611" s="11" t="s">
        <v>8315</v>
      </c>
      <c r="R3611" t="s">
        <v>8316</v>
      </c>
      <c r="S3611" s="16">
        <f t="shared" si="234"/>
        <v>42056.65143518518</v>
      </c>
      <c r="T3611" s="16">
        <f t="shared" si="235"/>
        <v>42091.609768518523</v>
      </c>
    </row>
    <row r="3612" spans="1:20" ht="42" x14ac:dyDescent="0.3">
      <c r="A3612">
        <v>3477</v>
      </c>
      <c r="B3612" s="3" t="s">
        <v>3476</v>
      </c>
      <c r="C3612" s="3" t="s">
        <v>7587</v>
      </c>
      <c r="D3612" s="6">
        <v>1800</v>
      </c>
      <c r="E3612" s="8">
        <v>2076</v>
      </c>
      <c r="F3612" t="s">
        <v>8218</v>
      </c>
      <c r="G3612" t="s">
        <v>8223</v>
      </c>
      <c r="H3612" t="s">
        <v>8245</v>
      </c>
      <c r="I3612">
        <v>1431831600</v>
      </c>
      <c r="J3612">
        <v>1430761243</v>
      </c>
      <c r="K3612" t="b">
        <v>0</v>
      </c>
      <c r="L3612">
        <v>39</v>
      </c>
      <c r="M3612" t="b">
        <v>1</v>
      </c>
      <c r="N3612" t="s">
        <v>8269</v>
      </c>
      <c r="O3612" s="9">
        <f t="shared" si="232"/>
        <v>115</v>
      </c>
      <c r="P3612">
        <f t="shared" si="233"/>
        <v>53.23</v>
      </c>
      <c r="Q3612" s="11" t="s">
        <v>8315</v>
      </c>
      <c r="R3612" t="s">
        <v>8316</v>
      </c>
      <c r="S3612" s="16">
        <f t="shared" si="234"/>
        <v>42128.736608796295</v>
      </c>
      <c r="T3612" s="16">
        <f t="shared" si="235"/>
        <v>42141.125</v>
      </c>
    </row>
    <row r="3613" spans="1:20" ht="42" x14ac:dyDescent="0.3">
      <c r="A3613">
        <v>3379</v>
      </c>
      <c r="B3613" s="3" t="s">
        <v>3378</v>
      </c>
      <c r="C3613" s="3" t="s">
        <v>7489</v>
      </c>
      <c r="D3613" s="6">
        <v>2000</v>
      </c>
      <c r="E3613" s="8">
        <v>2073</v>
      </c>
      <c r="F3613" t="s">
        <v>8218</v>
      </c>
      <c r="G3613" t="s">
        <v>8224</v>
      </c>
      <c r="H3613" t="s">
        <v>8246</v>
      </c>
      <c r="I3613">
        <v>1440630000</v>
      </c>
      <c r="J3613">
        <v>1439122800</v>
      </c>
      <c r="K3613" t="b">
        <v>0</v>
      </c>
      <c r="L3613">
        <v>38</v>
      </c>
      <c r="M3613" t="b">
        <v>1</v>
      </c>
      <c r="N3613" t="s">
        <v>8269</v>
      </c>
      <c r="O3613" s="9">
        <f t="shared" si="232"/>
        <v>104</v>
      </c>
      <c r="P3613">
        <f t="shared" si="233"/>
        <v>54.55</v>
      </c>
      <c r="Q3613" s="11" t="s">
        <v>8315</v>
      </c>
      <c r="R3613" t="s">
        <v>8316</v>
      </c>
      <c r="S3613" s="16">
        <f t="shared" si="234"/>
        <v>42225.513888888891</v>
      </c>
      <c r="T3613" s="16">
        <f t="shared" si="235"/>
        <v>42242.958333333328</v>
      </c>
    </row>
    <row r="3614" spans="1:20" ht="42" x14ac:dyDescent="0.3">
      <c r="A3614">
        <v>3535</v>
      </c>
      <c r="B3614" s="3" t="s">
        <v>3534</v>
      </c>
      <c r="C3614" s="3" t="s">
        <v>7645</v>
      </c>
      <c r="D3614" s="6">
        <v>2000</v>
      </c>
      <c r="E3614" s="8">
        <v>2063</v>
      </c>
      <c r="F3614" t="s">
        <v>8218</v>
      </c>
      <c r="G3614" t="s">
        <v>8224</v>
      </c>
      <c r="H3614" t="s">
        <v>8246</v>
      </c>
      <c r="I3614">
        <v>1443808800</v>
      </c>
      <c r="J3614">
        <v>1441120910</v>
      </c>
      <c r="K3614" t="b">
        <v>0</v>
      </c>
      <c r="L3614">
        <v>46</v>
      </c>
      <c r="M3614" t="b">
        <v>1</v>
      </c>
      <c r="N3614" t="s">
        <v>8269</v>
      </c>
      <c r="O3614" s="9">
        <f t="shared" si="232"/>
        <v>103</v>
      </c>
      <c r="P3614">
        <f t="shared" si="233"/>
        <v>44.85</v>
      </c>
      <c r="Q3614" s="11" t="s">
        <v>8315</v>
      </c>
      <c r="R3614" t="s">
        <v>8316</v>
      </c>
      <c r="S3614" s="16">
        <f t="shared" si="234"/>
        <v>42248.640162037031</v>
      </c>
      <c r="T3614" s="16">
        <f t="shared" si="235"/>
        <v>42279.75</v>
      </c>
    </row>
    <row r="3615" spans="1:20" ht="42" x14ac:dyDescent="0.3">
      <c r="A3615">
        <v>3280</v>
      </c>
      <c r="B3615" s="3" t="s">
        <v>3280</v>
      </c>
      <c r="C3615" s="3" t="s">
        <v>7390</v>
      </c>
      <c r="D3615" s="6">
        <v>2000</v>
      </c>
      <c r="E3615" s="8">
        <v>2060</v>
      </c>
      <c r="F3615" t="s">
        <v>8218</v>
      </c>
      <c r="G3615" t="s">
        <v>8223</v>
      </c>
      <c r="H3615" t="s">
        <v>8245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8269</v>
      </c>
      <c r="O3615" s="9">
        <f t="shared" si="232"/>
        <v>103</v>
      </c>
      <c r="P3615">
        <f t="shared" si="233"/>
        <v>68.67</v>
      </c>
      <c r="Q3615" s="11" t="s">
        <v>8315</v>
      </c>
      <c r="R3615" t="s">
        <v>8316</v>
      </c>
      <c r="S3615" s="16">
        <f t="shared" si="234"/>
        <v>42121.756921296299</v>
      </c>
      <c r="T3615" s="16">
        <f t="shared" si="235"/>
        <v>42156.208333333328</v>
      </c>
    </row>
    <row r="3616" spans="1:20" ht="42" x14ac:dyDescent="0.3">
      <c r="A3616">
        <v>3465</v>
      </c>
      <c r="B3616" s="3" t="s">
        <v>3464</v>
      </c>
      <c r="C3616" s="3" t="s">
        <v>7575</v>
      </c>
      <c r="D3616" s="6">
        <v>2000</v>
      </c>
      <c r="E3616" s="8">
        <v>2060</v>
      </c>
      <c r="F3616" t="s">
        <v>8218</v>
      </c>
      <c r="G3616" t="s">
        <v>8224</v>
      </c>
      <c r="H3616" t="s">
        <v>8246</v>
      </c>
      <c r="I3616">
        <v>1439136000</v>
      </c>
      <c r="J3616">
        <v>1436972472</v>
      </c>
      <c r="K3616" t="b">
        <v>0</v>
      </c>
      <c r="L3616">
        <v>36</v>
      </c>
      <c r="M3616" t="b">
        <v>1</v>
      </c>
      <c r="N3616" t="s">
        <v>8269</v>
      </c>
      <c r="O3616" s="9">
        <f t="shared" si="232"/>
        <v>103</v>
      </c>
      <c r="P3616">
        <f t="shared" si="233"/>
        <v>57.22</v>
      </c>
      <c r="Q3616" s="11" t="s">
        <v>8315</v>
      </c>
      <c r="R3616" t="s">
        <v>8316</v>
      </c>
      <c r="S3616" s="16">
        <f t="shared" si="234"/>
        <v>42200.625833333332</v>
      </c>
      <c r="T3616" s="16">
        <f t="shared" si="235"/>
        <v>42225.666666666672</v>
      </c>
    </row>
    <row r="3617" spans="1:21" ht="42" x14ac:dyDescent="0.3">
      <c r="A3617">
        <v>1301</v>
      </c>
      <c r="B3617" s="3" t="s">
        <v>1302</v>
      </c>
      <c r="C3617" s="3" t="s">
        <v>5411</v>
      </c>
      <c r="D3617" s="6">
        <v>2000</v>
      </c>
      <c r="E3617" s="8">
        <v>2055</v>
      </c>
      <c r="F3617" t="s">
        <v>8218</v>
      </c>
      <c r="G3617" t="s">
        <v>8223</v>
      </c>
      <c r="H3617" t="s">
        <v>8245</v>
      </c>
      <c r="I3617">
        <v>1437447600</v>
      </c>
      <c r="J3617">
        <v>1436551178</v>
      </c>
      <c r="K3617" t="b">
        <v>0</v>
      </c>
      <c r="L3617">
        <v>29</v>
      </c>
      <c r="M3617" t="b">
        <v>1</v>
      </c>
      <c r="N3617" t="s">
        <v>8269</v>
      </c>
      <c r="O3617" s="9">
        <f t="shared" si="232"/>
        <v>103</v>
      </c>
      <c r="P3617">
        <f t="shared" si="233"/>
        <v>70.86</v>
      </c>
      <c r="Q3617" s="11" t="s">
        <v>8315</v>
      </c>
      <c r="R3617" t="s">
        <v>8316</v>
      </c>
      <c r="S3617" s="16">
        <f t="shared" si="234"/>
        <v>42195.749745370369</v>
      </c>
      <c r="T3617" s="16">
        <f t="shared" si="235"/>
        <v>42206.125</v>
      </c>
    </row>
    <row r="3618" spans="1:21" ht="42" x14ac:dyDescent="0.3">
      <c r="A3618">
        <v>3428</v>
      </c>
      <c r="B3618" s="3" t="s">
        <v>3427</v>
      </c>
      <c r="C3618" s="3" t="s">
        <v>7538</v>
      </c>
      <c r="D3618" s="6">
        <v>2000</v>
      </c>
      <c r="E3618" s="8">
        <v>2055</v>
      </c>
      <c r="F3618" t="s">
        <v>8218</v>
      </c>
      <c r="G3618" t="s">
        <v>8224</v>
      </c>
      <c r="H3618" t="s">
        <v>8246</v>
      </c>
      <c r="I3618">
        <v>1425142800</v>
      </c>
      <c r="J3618">
        <v>1422983847</v>
      </c>
      <c r="K3618" t="b">
        <v>0</v>
      </c>
      <c r="L3618">
        <v>51</v>
      </c>
      <c r="M3618" t="b">
        <v>1</v>
      </c>
      <c r="N3618" t="s">
        <v>8269</v>
      </c>
      <c r="O3618" s="9">
        <f t="shared" si="232"/>
        <v>103</v>
      </c>
      <c r="P3618">
        <f t="shared" si="233"/>
        <v>40.29</v>
      </c>
      <c r="Q3618" s="11" t="s">
        <v>8315</v>
      </c>
      <c r="R3618" t="s">
        <v>8316</v>
      </c>
      <c r="S3618" s="16">
        <f t="shared" si="234"/>
        <v>42038.720451388886</v>
      </c>
      <c r="T3618" s="16">
        <f t="shared" si="235"/>
        <v>42063.708333333328</v>
      </c>
    </row>
    <row r="3619" spans="1:21" ht="28" x14ac:dyDescent="0.3">
      <c r="A3619">
        <v>535</v>
      </c>
      <c r="B3619" s="3" t="s">
        <v>536</v>
      </c>
      <c r="C3619" s="3" t="s">
        <v>4645</v>
      </c>
      <c r="D3619" s="6">
        <v>2000</v>
      </c>
      <c r="E3619" s="8">
        <v>2050</v>
      </c>
      <c r="F3619" t="s">
        <v>8218</v>
      </c>
      <c r="G3619" t="s">
        <v>8224</v>
      </c>
      <c r="H3619" t="s">
        <v>8246</v>
      </c>
      <c r="I3619">
        <v>1483707905</v>
      </c>
      <c r="J3619">
        <v>1481115905</v>
      </c>
      <c r="K3619" t="b">
        <v>0</v>
      </c>
      <c r="L3619">
        <v>59</v>
      </c>
      <c r="M3619" t="b">
        <v>1</v>
      </c>
      <c r="N3619" t="s">
        <v>8269</v>
      </c>
      <c r="O3619" s="9">
        <f t="shared" si="232"/>
        <v>103</v>
      </c>
      <c r="P3619">
        <f t="shared" si="233"/>
        <v>34.75</v>
      </c>
      <c r="Q3619" s="11" t="s">
        <v>8315</v>
      </c>
      <c r="R3619" t="s">
        <v>8316</v>
      </c>
      <c r="S3619" s="16">
        <f t="shared" si="234"/>
        <v>42711.545196759253</v>
      </c>
      <c r="T3619" s="16">
        <f t="shared" si="235"/>
        <v>42741.545196759253</v>
      </c>
    </row>
    <row r="3620" spans="1:21" ht="42" x14ac:dyDescent="0.3">
      <c r="A3620">
        <v>2788</v>
      </c>
      <c r="B3620" s="3" t="s">
        <v>2788</v>
      </c>
      <c r="C3620" s="3" t="s">
        <v>6898</v>
      </c>
      <c r="D3620" s="6">
        <v>2000</v>
      </c>
      <c r="E3620" s="8">
        <v>2050</v>
      </c>
      <c r="F3620" t="s">
        <v>8218</v>
      </c>
      <c r="G3620" t="s">
        <v>8223</v>
      </c>
      <c r="H3620" t="s">
        <v>8245</v>
      </c>
      <c r="I3620">
        <v>1469811043</v>
      </c>
      <c r="J3620">
        <v>1467219043</v>
      </c>
      <c r="K3620" t="b">
        <v>0</v>
      </c>
      <c r="L3620">
        <v>20</v>
      </c>
      <c r="M3620" t="b">
        <v>1</v>
      </c>
      <c r="N3620" t="s">
        <v>8269</v>
      </c>
      <c r="O3620" s="9">
        <f t="shared" si="232"/>
        <v>103</v>
      </c>
      <c r="P3620">
        <f t="shared" si="233"/>
        <v>102.5</v>
      </c>
      <c r="Q3620" s="11" t="s">
        <v>8315</v>
      </c>
      <c r="R3620" t="s">
        <v>8316</v>
      </c>
      <c r="S3620" s="16">
        <f t="shared" si="234"/>
        <v>42550.701886574068</v>
      </c>
      <c r="T3620" s="16">
        <f t="shared" si="235"/>
        <v>42580.701886574068</v>
      </c>
    </row>
    <row r="3621" spans="1:21" ht="42" x14ac:dyDescent="0.3">
      <c r="A3621">
        <v>2791</v>
      </c>
      <c r="B3621" s="3" t="s">
        <v>2791</v>
      </c>
      <c r="C3621" s="3" t="s">
        <v>6901</v>
      </c>
      <c r="D3621" s="6">
        <v>2000</v>
      </c>
      <c r="E3621" s="8">
        <v>2050</v>
      </c>
      <c r="F3621" t="s">
        <v>8218</v>
      </c>
      <c r="G3621" t="s">
        <v>8223</v>
      </c>
      <c r="H3621" t="s">
        <v>8245</v>
      </c>
      <c r="I3621">
        <v>1473393600</v>
      </c>
      <c r="J3621">
        <v>1470778559</v>
      </c>
      <c r="K3621" t="b">
        <v>0</v>
      </c>
      <c r="L3621">
        <v>28</v>
      </c>
      <c r="M3621" t="b">
        <v>1</v>
      </c>
      <c r="N3621" t="s">
        <v>8269</v>
      </c>
      <c r="O3621" s="9">
        <f t="shared" si="232"/>
        <v>103</v>
      </c>
      <c r="P3621">
        <f t="shared" si="233"/>
        <v>73.209999999999994</v>
      </c>
      <c r="Q3621" s="11" t="s">
        <v>8315</v>
      </c>
      <c r="R3621" t="s">
        <v>8316</v>
      </c>
      <c r="S3621" s="16">
        <f t="shared" si="234"/>
        <v>42591.899988425925</v>
      </c>
      <c r="T3621" s="16">
        <f t="shared" si="235"/>
        <v>42622.166666666672</v>
      </c>
    </row>
    <row r="3622" spans="1:21" ht="28" x14ac:dyDescent="0.3">
      <c r="A3622">
        <v>3678</v>
      </c>
      <c r="B3622" s="3" t="s">
        <v>3675</v>
      </c>
      <c r="C3622" s="3" t="s">
        <v>7788</v>
      </c>
      <c r="D3622" s="6">
        <v>2000</v>
      </c>
      <c r="E3622" s="8">
        <v>2050</v>
      </c>
      <c r="F3622" t="s">
        <v>8218</v>
      </c>
      <c r="G3622" t="s">
        <v>8224</v>
      </c>
      <c r="H3622" t="s">
        <v>8246</v>
      </c>
      <c r="I3622">
        <v>1433076298</v>
      </c>
      <c r="J3622">
        <v>1430052298</v>
      </c>
      <c r="K3622" t="b">
        <v>0</v>
      </c>
      <c r="L3622">
        <v>31</v>
      </c>
      <c r="M3622" t="b">
        <v>1</v>
      </c>
      <c r="N3622" t="s">
        <v>8269</v>
      </c>
      <c r="O3622" s="9">
        <f t="shared" si="232"/>
        <v>103</v>
      </c>
      <c r="P3622">
        <f t="shared" si="233"/>
        <v>66.13</v>
      </c>
      <c r="Q3622" s="11" t="s">
        <v>8315</v>
      </c>
      <c r="R3622" t="s">
        <v>8316</v>
      </c>
      <c r="S3622" s="16">
        <f t="shared" si="234"/>
        <v>42120.531226851846</v>
      </c>
      <c r="T3622" s="16">
        <f t="shared" si="235"/>
        <v>42155.531226851846</v>
      </c>
    </row>
    <row r="3623" spans="1:21" ht="42" x14ac:dyDescent="0.3">
      <c r="A3623">
        <v>3225</v>
      </c>
      <c r="B3623" s="3" t="s">
        <v>3225</v>
      </c>
      <c r="C3623" s="3" t="s">
        <v>7335</v>
      </c>
      <c r="D3623" s="6">
        <v>2000</v>
      </c>
      <c r="E3623" s="8">
        <v>2047</v>
      </c>
      <c r="F3623" t="s">
        <v>8218</v>
      </c>
      <c r="G3623" t="s">
        <v>8223</v>
      </c>
      <c r="H3623" t="s">
        <v>8245</v>
      </c>
      <c r="I3623">
        <v>1464987600</v>
      </c>
      <c r="J3623">
        <v>1463145938</v>
      </c>
      <c r="K3623" t="b">
        <v>1</v>
      </c>
      <c r="L3623">
        <v>39</v>
      </c>
      <c r="M3623" t="b">
        <v>1</v>
      </c>
      <c r="N3623" t="s">
        <v>8269</v>
      </c>
      <c r="O3623" s="9">
        <f t="shared" si="232"/>
        <v>102</v>
      </c>
      <c r="P3623">
        <f t="shared" si="233"/>
        <v>52.49</v>
      </c>
      <c r="Q3623" s="11" t="s">
        <v>8315</v>
      </c>
      <c r="R3623" t="s">
        <v>8316</v>
      </c>
      <c r="S3623" s="16">
        <f t="shared" si="234"/>
        <v>42503.559467592597</v>
      </c>
      <c r="T3623" s="16">
        <f t="shared" si="235"/>
        <v>42524.875</v>
      </c>
    </row>
    <row r="3624" spans="1:21" ht="42" x14ac:dyDescent="0.3">
      <c r="A3624">
        <v>3740</v>
      </c>
      <c r="B3624" s="3" t="s">
        <v>3737</v>
      </c>
      <c r="C3624" s="3" t="s">
        <v>7850</v>
      </c>
      <c r="D3624" s="6">
        <v>2000</v>
      </c>
      <c r="E3624" s="8">
        <v>358</v>
      </c>
      <c r="F3624" t="s">
        <v>8220</v>
      </c>
      <c r="G3624" t="s">
        <v>8223</v>
      </c>
      <c r="H3624" t="s">
        <v>8245</v>
      </c>
      <c r="I3624">
        <v>1407808438</v>
      </c>
      <c r="J3624">
        <v>1405217355</v>
      </c>
      <c r="K3624" t="b">
        <v>0</v>
      </c>
      <c r="L3624">
        <v>14</v>
      </c>
      <c r="M3624" t="b">
        <v>0</v>
      </c>
      <c r="N3624" t="s">
        <v>8269</v>
      </c>
      <c r="O3624" s="9">
        <f t="shared" si="232"/>
        <v>18</v>
      </c>
      <c r="P3624">
        <f t="shared" si="233"/>
        <v>25.57</v>
      </c>
      <c r="Q3624" s="11" t="s">
        <v>8315</v>
      </c>
      <c r="R3624" t="s">
        <v>8316</v>
      </c>
      <c r="S3624" s="16">
        <f t="shared" si="234"/>
        <v>41833.089756944442</v>
      </c>
      <c r="T3624" s="16">
        <f t="shared" si="235"/>
        <v>41863.079143518517</v>
      </c>
    </row>
    <row r="3625" spans="1:21" ht="28" x14ac:dyDescent="0.3">
      <c r="A3625">
        <v>3837</v>
      </c>
      <c r="B3625" s="3" t="s">
        <v>3834</v>
      </c>
      <c r="C3625" s="3" t="s">
        <v>7946</v>
      </c>
      <c r="D3625" s="6">
        <v>2000</v>
      </c>
      <c r="E3625" s="8">
        <v>2042</v>
      </c>
      <c r="F3625" t="s">
        <v>8218</v>
      </c>
      <c r="G3625" t="s">
        <v>8224</v>
      </c>
      <c r="H3625" t="s">
        <v>8246</v>
      </c>
      <c r="I3625">
        <v>1435947758</v>
      </c>
      <c r="J3625">
        <v>1432837358</v>
      </c>
      <c r="K3625" t="b">
        <v>0</v>
      </c>
      <c r="L3625">
        <v>17</v>
      </c>
      <c r="M3625" t="b">
        <v>1</v>
      </c>
      <c r="N3625" t="s">
        <v>8269</v>
      </c>
      <c r="O3625" s="9">
        <f t="shared" si="232"/>
        <v>102</v>
      </c>
      <c r="P3625">
        <f t="shared" si="233"/>
        <v>120.12</v>
      </c>
      <c r="Q3625" s="11" t="s">
        <v>8315</v>
      </c>
      <c r="R3625" t="s">
        <v>8316</v>
      </c>
      <c r="S3625" s="16">
        <f t="shared" si="234"/>
        <v>42152.765717592592</v>
      </c>
      <c r="T3625" s="16">
        <f t="shared" si="235"/>
        <v>42188.765717592592</v>
      </c>
    </row>
    <row r="3626" spans="1:21" ht="42" x14ac:dyDescent="0.3">
      <c r="A3626">
        <v>3472</v>
      </c>
      <c r="B3626" s="3" t="s">
        <v>3471</v>
      </c>
      <c r="C3626" s="3" t="s">
        <v>7582</v>
      </c>
      <c r="D3626" s="6">
        <v>2000</v>
      </c>
      <c r="E3626" s="8">
        <v>2041</v>
      </c>
      <c r="F3626" t="s">
        <v>8218</v>
      </c>
      <c r="G3626" t="s">
        <v>8223</v>
      </c>
      <c r="H3626" t="s">
        <v>8245</v>
      </c>
      <c r="I3626">
        <v>1415253540</v>
      </c>
      <c r="J3626">
        <v>1413432331</v>
      </c>
      <c r="K3626" t="b">
        <v>0</v>
      </c>
      <c r="L3626">
        <v>23</v>
      </c>
      <c r="M3626" t="b">
        <v>1</v>
      </c>
      <c r="N3626" t="s">
        <v>8269</v>
      </c>
      <c r="O3626" s="9">
        <f t="shared" si="232"/>
        <v>102</v>
      </c>
      <c r="P3626">
        <f t="shared" si="233"/>
        <v>88.74</v>
      </c>
      <c r="Q3626" s="11" t="s">
        <v>8315</v>
      </c>
      <c r="R3626" t="s">
        <v>8316</v>
      </c>
      <c r="S3626" s="16">
        <f t="shared" si="234"/>
        <v>41928.170497685183</v>
      </c>
      <c r="T3626" s="16">
        <f t="shared" si="235"/>
        <v>41949.249305555553</v>
      </c>
    </row>
    <row r="3627" spans="1:21" ht="42" x14ac:dyDescent="0.3">
      <c r="A3627">
        <v>1285</v>
      </c>
      <c r="B3627" s="3" t="s">
        <v>1286</v>
      </c>
      <c r="C3627" s="3" t="s">
        <v>5395</v>
      </c>
      <c r="D3627" s="6">
        <v>2000</v>
      </c>
      <c r="E3627" s="8">
        <v>2033</v>
      </c>
      <c r="F3627" t="s">
        <v>8218</v>
      </c>
      <c r="G3627" t="s">
        <v>8224</v>
      </c>
      <c r="H3627" t="s">
        <v>8246</v>
      </c>
      <c r="I3627">
        <v>1434808775</v>
      </c>
      <c r="J3627">
        <v>1433512775</v>
      </c>
      <c r="K3627" t="b">
        <v>0</v>
      </c>
      <c r="L3627">
        <v>63</v>
      </c>
      <c r="M3627" t="b">
        <v>1</v>
      </c>
      <c r="N3627" t="s">
        <v>8269</v>
      </c>
      <c r="O3627" s="9">
        <f t="shared" si="232"/>
        <v>102</v>
      </c>
      <c r="P3627">
        <f t="shared" si="233"/>
        <v>32.270000000000003</v>
      </c>
      <c r="Q3627" s="11" t="s">
        <v>8315</v>
      </c>
      <c r="R3627" t="s">
        <v>8316</v>
      </c>
      <c r="S3627" s="16">
        <f t="shared" si="234"/>
        <v>42160.583043981482</v>
      </c>
      <c r="T3627" s="16">
        <f t="shared" si="235"/>
        <v>42175.583043981482</v>
      </c>
    </row>
    <row r="3628" spans="1:21" ht="42" x14ac:dyDescent="0.3">
      <c r="A3628">
        <v>3713</v>
      </c>
      <c r="B3628" s="3" t="s">
        <v>3710</v>
      </c>
      <c r="C3628" s="3" t="s">
        <v>7823</v>
      </c>
      <c r="D3628" s="6">
        <v>2000</v>
      </c>
      <c r="E3628" s="8">
        <v>2030</v>
      </c>
      <c r="F3628" t="s">
        <v>8218</v>
      </c>
      <c r="G3628" t="s">
        <v>8223</v>
      </c>
      <c r="H3628" t="s">
        <v>8245</v>
      </c>
      <c r="I3628">
        <v>1465062166</v>
      </c>
      <c r="J3628">
        <v>1463334166</v>
      </c>
      <c r="K3628" t="b">
        <v>0</v>
      </c>
      <c r="L3628">
        <v>19</v>
      </c>
      <c r="M3628" t="b">
        <v>1</v>
      </c>
      <c r="N3628" t="s">
        <v>8269</v>
      </c>
      <c r="O3628" s="9">
        <f t="shared" si="232"/>
        <v>102</v>
      </c>
      <c r="P3628">
        <f t="shared" si="233"/>
        <v>106.84</v>
      </c>
      <c r="Q3628" s="11" t="s">
        <v>8315</v>
      </c>
      <c r="R3628" t="s">
        <v>8316</v>
      </c>
      <c r="S3628" s="16">
        <f t="shared" si="234"/>
        <v>42505.738032407404</v>
      </c>
      <c r="T3628" s="16">
        <f t="shared" si="235"/>
        <v>42525.738032407404</v>
      </c>
    </row>
    <row r="3629" spans="1:21" ht="42" x14ac:dyDescent="0.3">
      <c r="A3629">
        <v>3519</v>
      </c>
      <c r="B3629" s="3" t="s">
        <v>3518</v>
      </c>
      <c r="C3629" s="3" t="s">
        <v>7629</v>
      </c>
      <c r="D3629" s="6">
        <v>2000</v>
      </c>
      <c r="E3629" s="8">
        <v>2027</v>
      </c>
      <c r="F3629" t="s">
        <v>8218</v>
      </c>
      <c r="G3629" t="s">
        <v>8224</v>
      </c>
      <c r="H3629" t="s">
        <v>8246</v>
      </c>
      <c r="I3629">
        <v>1425478950</v>
      </c>
      <c r="J3629">
        <v>1422886950</v>
      </c>
      <c r="K3629" t="b">
        <v>0</v>
      </c>
      <c r="L3629">
        <v>28</v>
      </c>
      <c r="M3629" t="b">
        <v>1</v>
      </c>
      <c r="N3629" t="s">
        <v>8269</v>
      </c>
      <c r="O3629" s="9">
        <f t="shared" si="232"/>
        <v>101</v>
      </c>
      <c r="P3629">
        <f t="shared" si="233"/>
        <v>72.39</v>
      </c>
      <c r="Q3629" s="11" t="s">
        <v>8315</v>
      </c>
      <c r="R3629" t="s">
        <v>8316</v>
      </c>
      <c r="S3629" s="16">
        <f t="shared" si="234"/>
        <v>42037.598958333328</v>
      </c>
      <c r="T3629" s="16">
        <f t="shared" si="235"/>
        <v>42067.598958333328</v>
      </c>
    </row>
    <row r="3630" spans="1:21" ht="4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32"/>
        <v>0</v>
      </c>
      <c r="P3630">
        <f t="shared" si="233"/>
        <v>0</v>
      </c>
      <c r="Q3630" s="11" t="s">
        <v>8315</v>
      </c>
      <c r="R3630" t="s">
        <v>8357</v>
      </c>
      <c r="S3630" s="16">
        <f t="shared" si="234"/>
        <v>42291.833287037036</v>
      </c>
      <c r="T3630" s="16">
        <f t="shared" si="235"/>
        <v>42351.874953703707</v>
      </c>
    </row>
    <row r="3631" spans="1:21" ht="42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32"/>
        <v>0</v>
      </c>
      <c r="P3631">
        <f t="shared" si="233"/>
        <v>1</v>
      </c>
      <c r="Q3631" s="11" t="s">
        <v>8315</v>
      </c>
      <c r="R3631" t="s">
        <v>8357</v>
      </c>
      <c r="S3631" s="16">
        <f t="shared" si="234"/>
        <v>42437.094490740739</v>
      </c>
      <c r="T3631" s="16">
        <f t="shared" si="235"/>
        <v>42495.708333333328</v>
      </c>
    </row>
    <row r="3632" spans="1:21" ht="4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32"/>
        <v>0</v>
      </c>
      <c r="P3632">
        <f t="shared" si="233"/>
        <v>1</v>
      </c>
      <c r="Q3632" s="11" t="s">
        <v>8315</v>
      </c>
      <c r="R3632" t="s">
        <v>8357</v>
      </c>
      <c r="S3632" s="16">
        <f t="shared" si="234"/>
        <v>41942.84710648148</v>
      </c>
      <c r="T3632" s="16">
        <f t="shared" si="235"/>
        <v>41972.888773148152</v>
      </c>
      <c r="U3632">
        <f>YEAR(S3632)</f>
        <v>2014</v>
      </c>
    </row>
    <row r="3633" spans="1:21" ht="42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32"/>
        <v>51</v>
      </c>
      <c r="P3633">
        <f t="shared" si="233"/>
        <v>147.88</v>
      </c>
      <c r="Q3633" s="11" t="s">
        <v>8315</v>
      </c>
      <c r="R3633" t="s">
        <v>8357</v>
      </c>
      <c r="S3633" s="16">
        <f t="shared" si="234"/>
        <v>41880.753437499996</v>
      </c>
      <c r="T3633" s="16">
        <f t="shared" si="235"/>
        <v>41905.165972222225</v>
      </c>
    </row>
    <row r="3634" spans="1:21" ht="4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32"/>
        <v>20</v>
      </c>
      <c r="P3634">
        <f t="shared" si="233"/>
        <v>100</v>
      </c>
      <c r="Q3634" s="11" t="s">
        <v>8315</v>
      </c>
      <c r="R3634" t="s">
        <v>8357</v>
      </c>
      <c r="S3634" s="16">
        <f t="shared" si="234"/>
        <v>41946.936909722222</v>
      </c>
      <c r="T3634" s="16">
        <f t="shared" si="235"/>
        <v>41966.936909722222</v>
      </c>
      <c r="U3634">
        <f>YEAR(S3634)</f>
        <v>2014</v>
      </c>
    </row>
    <row r="3635" spans="1:21" ht="4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32"/>
        <v>35</v>
      </c>
      <c r="P3635">
        <f t="shared" si="233"/>
        <v>56.84</v>
      </c>
      <c r="Q3635" s="11" t="s">
        <v>8315</v>
      </c>
      <c r="R3635" t="s">
        <v>8357</v>
      </c>
      <c r="S3635" s="16">
        <f t="shared" si="234"/>
        <v>42649.623460648145</v>
      </c>
      <c r="T3635" s="16">
        <f t="shared" si="235"/>
        <v>42693.041666666672</v>
      </c>
    </row>
    <row r="3636" spans="1:21" ht="4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32"/>
        <v>4</v>
      </c>
      <c r="P3636">
        <f t="shared" si="233"/>
        <v>176.94</v>
      </c>
      <c r="Q3636" s="11" t="s">
        <v>8315</v>
      </c>
      <c r="R3636" t="s">
        <v>8357</v>
      </c>
      <c r="S3636" s="16">
        <f t="shared" si="234"/>
        <v>42701.166365740741</v>
      </c>
      <c r="T3636" s="16">
        <f t="shared" si="235"/>
        <v>42749.165972222225</v>
      </c>
    </row>
    <row r="3637" spans="1:21" ht="2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32"/>
        <v>36</v>
      </c>
      <c r="P3637">
        <f t="shared" si="233"/>
        <v>127.6</v>
      </c>
      <c r="Q3637" s="11" t="s">
        <v>8315</v>
      </c>
      <c r="R3637" t="s">
        <v>8357</v>
      </c>
      <c r="S3637" s="16">
        <f t="shared" si="234"/>
        <v>42450.88282407407</v>
      </c>
      <c r="T3637" s="16">
        <f t="shared" si="235"/>
        <v>42480.88282407407</v>
      </c>
    </row>
    <row r="3638" spans="1:21" ht="4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32"/>
        <v>0</v>
      </c>
      <c r="P3638">
        <f t="shared" si="233"/>
        <v>0</v>
      </c>
      <c r="Q3638" s="11" t="s">
        <v>8315</v>
      </c>
      <c r="R3638" t="s">
        <v>8357</v>
      </c>
      <c r="S3638" s="16">
        <f t="shared" si="234"/>
        <v>42226.694780092599</v>
      </c>
      <c r="T3638" s="16">
        <f t="shared" si="235"/>
        <v>42261.694780092599</v>
      </c>
    </row>
    <row r="3639" spans="1:21" ht="5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32"/>
        <v>31</v>
      </c>
      <c r="P3639">
        <f t="shared" si="233"/>
        <v>66.14</v>
      </c>
      <c r="Q3639" s="11" t="s">
        <v>8315</v>
      </c>
      <c r="R3639" t="s">
        <v>8357</v>
      </c>
      <c r="S3639" s="16">
        <f t="shared" si="234"/>
        <v>41975.700636574074</v>
      </c>
      <c r="T3639" s="16">
        <f t="shared" si="235"/>
        <v>42005.700636574074</v>
      </c>
    </row>
    <row r="3640" spans="1:21" ht="2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32"/>
        <v>7</v>
      </c>
      <c r="P3640">
        <f t="shared" si="233"/>
        <v>108</v>
      </c>
      <c r="Q3640" s="11" t="s">
        <v>8315</v>
      </c>
      <c r="R3640" t="s">
        <v>8357</v>
      </c>
      <c r="S3640" s="16">
        <f t="shared" si="234"/>
        <v>42053.672824074078</v>
      </c>
      <c r="T3640" s="16">
        <f t="shared" si="235"/>
        <v>42113.631157407406</v>
      </c>
    </row>
    <row r="3641" spans="1:21" ht="4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32"/>
        <v>0</v>
      </c>
      <c r="P3641">
        <f t="shared" si="233"/>
        <v>1</v>
      </c>
      <c r="Q3641" s="11" t="s">
        <v>8315</v>
      </c>
      <c r="R3641" t="s">
        <v>8357</v>
      </c>
      <c r="S3641" s="16">
        <f t="shared" si="234"/>
        <v>42590.677152777775</v>
      </c>
      <c r="T3641" s="16">
        <f t="shared" si="235"/>
        <v>42650.632638888885</v>
      </c>
    </row>
    <row r="3642" spans="1:21" ht="70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32"/>
        <v>6</v>
      </c>
      <c r="P3642">
        <f t="shared" si="233"/>
        <v>18.329999999999998</v>
      </c>
      <c r="Q3642" s="11" t="s">
        <v>8315</v>
      </c>
      <c r="R3642" t="s">
        <v>8357</v>
      </c>
      <c r="S3642" s="16">
        <f t="shared" si="234"/>
        <v>42104.781597222223</v>
      </c>
      <c r="T3642" s="16">
        <f t="shared" si="235"/>
        <v>42134.781597222223</v>
      </c>
    </row>
    <row r="3643" spans="1:21" ht="4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32"/>
        <v>0</v>
      </c>
      <c r="P3643">
        <f t="shared" si="233"/>
        <v>0</v>
      </c>
      <c r="Q3643" s="11" t="s">
        <v>8315</v>
      </c>
      <c r="R3643" t="s">
        <v>8357</v>
      </c>
      <c r="S3643" s="16">
        <f t="shared" si="234"/>
        <v>41899.627071759263</v>
      </c>
      <c r="T3643" s="16">
        <f t="shared" si="235"/>
        <v>41917.208333333336</v>
      </c>
    </row>
    <row r="3644" spans="1:21" ht="5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32"/>
        <v>2</v>
      </c>
      <c r="P3644">
        <f t="shared" si="233"/>
        <v>7.5</v>
      </c>
      <c r="Q3644" s="11" t="s">
        <v>8315</v>
      </c>
      <c r="R3644" t="s">
        <v>8357</v>
      </c>
      <c r="S3644" s="16">
        <f t="shared" si="234"/>
        <v>42297.816284722227</v>
      </c>
      <c r="T3644" s="16">
        <f t="shared" si="235"/>
        <v>42338.708333333328</v>
      </c>
    </row>
    <row r="3645" spans="1:21" ht="4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32"/>
        <v>0</v>
      </c>
      <c r="P3645">
        <f t="shared" si="233"/>
        <v>0</v>
      </c>
      <c r="Q3645" s="11" t="s">
        <v>8315</v>
      </c>
      <c r="R3645" t="s">
        <v>8357</v>
      </c>
      <c r="S3645" s="16">
        <f t="shared" si="234"/>
        <v>42285.143969907411</v>
      </c>
      <c r="T3645" s="16">
        <f t="shared" si="235"/>
        <v>42325.185636574075</v>
      </c>
    </row>
    <row r="3646" spans="1:21" ht="4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32"/>
        <v>16</v>
      </c>
      <c r="P3646">
        <f t="shared" si="233"/>
        <v>68.42</v>
      </c>
      <c r="Q3646" s="11" t="s">
        <v>8315</v>
      </c>
      <c r="R3646" t="s">
        <v>8357</v>
      </c>
      <c r="S3646" s="16">
        <f t="shared" si="234"/>
        <v>42409.241747685184</v>
      </c>
      <c r="T3646" s="16">
        <f t="shared" si="235"/>
        <v>42437.207638888889</v>
      </c>
    </row>
    <row r="3647" spans="1:21" ht="4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32"/>
        <v>0</v>
      </c>
      <c r="P3647">
        <f t="shared" si="233"/>
        <v>1</v>
      </c>
      <c r="Q3647" s="11" t="s">
        <v>8315</v>
      </c>
      <c r="R3647" t="s">
        <v>8357</v>
      </c>
      <c r="S3647" s="16">
        <f t="shared" si="234"/>
        <v>42665.970347222217</v>
      </c>
      <c r="T3647" s="16">
        <f t="shared" si="235"/>
        <v>42696.012013888889</v>
      </c>
    </row>
    <row r="3648" spans="1:21" ht="4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32"/>
        <v>5</v>
      </c>
      <c r="P3648">
        <f t="shared" si="233"/>
        <v>60.13</v>
      </c>
      <c r="Q3648" s="11" t="s">
        <v>8315</v>
      </c>
      <c r="R3648" t="s">
        <v>8357</v>
      </c>
      <c r="S3648" s="16">
        <f t="shared" si="234"/>
        <v>42140.421319444446</v>
      </c>
      <c r="T3648" s="16">
        <f t="shared" si="235"/>
        <v>42171.979166666672</v>
      </c>
    </row>
    <row r="3649" spans="1:21" ht="4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32"/>
        <v>6</v>
      </c>
      <c r="P3649">
        <f t="shared" si="233"/>
        <v>15</v>
      </c>
      <c r="Q3649" s="11" t="s">
        <v>8315</v>
      </c>
      <c r="R3649" t="s">
        <v>8357</v>
      </c>
      <c r="S3649" s="16">
        <f t="shared" si="234"/>
        <v>42598.749155092592</v>
      </c>
      <c r="T3649" s="16">
        <f t="shared" si="235"/>
        <v>42643.749155092592</v>
      </c>
      <c r="U3649">
        <f>YEAR(S3649)</f>
        <v>2016</v>
      </c>
    </row>
    <row r="3650" spans="1:21" x14ac:dyDescent="0.3">
      <c r="A3650">
        <v>3861</v>
      </c>
      <c r="B3650" s="3" t="s">
        <v>3858</v>
      </c>
      <c r="C3650" s="3" t="s">
        <v>7970</v>
      </c>
      <c r="D3650" s="6">
        <v>2000</v>
      </c>
      <c r="E3650" s="8">
        <v>100</v>
      </c>
      <c r="F3650" t="s">
        <v>8220</v>
      </c>
      <c r="G3650" t="s">
        <v>8223</v>
      </c>
      <c r="H3650" t="s">
        <v>8245</v>
      </c>
      <c r="I3650">
        <v>1415828820</v>
      </c>
      <c r="J3650">
        <v>1412258977</v>
      </c>
      <c r="K3650" t="b">
        <v>0</v>
      </c>
      <c r="L3650">
        <v>1</v>
      </c>
      <c r="M3650" t="b">
        <v>0</v>
      </c>
      <c r="N3650" t="s">
        <v>8269</v>
      </c>
      <c r="O3650" s="9">
        <f t="shared" si="232"/>
        <v>5</v>
      </c>
      <c r="P3650">
        <f t="shared" si="233"/>
        <v>100</v>
      </c>
      <c r="Q3650" s="11" t="s">
        <v>8315</v>
      </c>
      <c r="R3650" t="s">
        <v>8316</v>
      </c>
      <c r="S3650" s="16">
        <f t="shared" si="234"/>
        <v>41914.590011574073</v>
      </c>
      <c r="T3650" s="16">
        <f t="shared" si="235"/>
        <v>41955.907638888893</v>
      </c>
    </row>
    <row r="3651" spans="1:21" ht="28" x14ac:dyDescent="0.3">
      <c r="A3651">
        <v>3866</v>
      </c>
      <c r="B3651" s="3" t="s">
        <v>3863</v>
      </c>
      <c r="C3651" s="3" t="s">
        <v>7975</v>
      </c>
      <c r="D3651" s="6">
        <v>2000</v>
      </c>
      <c r="E3651" s="8">
        <v>11</v>
      </c>
      <c r="F3651" t="s">
        <v>8220</v>
      </c>
      <c r="G3651" t="s">
        <v>8223</v>
      </c>
      <c r="H3651" t="s">
        <v>8245</v>
      </c>
      <c r="I3651">
        <v>1458703740</v>
      </c>
      <c r="J3651">
        <v>1454453021</v>
      </c>
      <c r="K3651" t="b">
        <v>0</v>
      </c>
      <c r="L3651">
        <v>2</v>
      </c>
      <c r="M3651" t="b">
        <v>0</v>
      </c>
      <c r="N3651" t="s">
        <v>8269</v>
      </c>
      <c r="O3651" s="9">
        <f t="shared" si="232"/>
        <v>1</v>
      </c>
      <c r="P3651">
        <f t="shared" si="233"/>
        <v>5.5</v>
      </c>
      <c r="Q3651" s="11" t="s">
        <v>8315</v>
      </c>
      <c r="R3651" t="s">
        <v>8316</v>
      </c>
      <c r="S3651" s="16">
        <f t="shared" si="234"/>
        <v>42402.947002314817</v>
      </c>
      <c r="T3651" s="16">
        <f t="shared" si="235"/>
        <v>42452.145138888889</v>
      </c>
    </row>
    <row r="3652" spans="1:21" ht="42" x14ac:dyDescent="0.3">
      <c r="A3652">
        <v>3867</v>
      </c>
      <c r="B3652" s="3" t="s">
        <v>3864</v>
      </c>
      <c r="C3652" s="3" t="s">
        <v>7976</v>
      </c>
      <c r="D3652" s="6">
        <v>2000</v>
      </c>
      <c r="E3652" s="8">
        <v>251</v>
      </c>
      <c r="F3652" t="s">
        <v>8220</v>
      </c>
      <c r="G3652" t="s">
        <v>8223</v>
      </c>
      <c r="H3652" t="s">
        <v>8245</v>
      </c>
      <c r="I3652">
        <v>1466278339</v>
      </c>
      <c r="J3652">
        <v>1463686339</v>
      </c>
      <c r="K3652" t="b">
        <v>0</v>
      </c>
      <c r="L3652">
        <v>5</v>
      </c>
      <c r="M3652" t="b">
        <v>0</v>
      </c>
      <c r="N3652" t="s">
        <v>8269</v>
      </c>
      <c r="O3652" s="9">
        <f t="shared" si="232"/>
        <v>13</v>
      </c>
      <c r="P3652">
        <f t="shared" si="233"/>
        <v>50.2</v>
      </c>
      <c r="Q3652" s="11" t="s">
        <v>8315</v>
      </c>
      <c r="R3652" t="s">
        <v>8316</v>
      </c>
      <c r="S3652" s="16">
        <f t="shared" si="234"/>
        <v>42509.814108796301</v>
      </c>
      <c r="T3652" s="16">
        <f t="shared" si="235"/>
        <v>42539.814108796301</v>
      </c>
    </row>
    <row r="3653" spans="1:21" ht="42" x14ac:dyDescent="0.3">
      <c r="A3653">
        <v>3888</v>
      </c>
      <c r="B3653" s="3" t="s">
        <v>3885</v>
      </c>
      <c r="C3653" s="3" t="s">
        <v>7996</v>
      </c>
      <c r="D3653" s="6">
        <v>2000</v>
      </c>
      <c r="E3653" s="8">
        <v>542</v>
      </c>
      <c r="F3653" t="s">
        <v>8220</v>
      </c>
      <c r="G3653" t="s">
        <v>8224</v>
      </c>
      <c r="H3653" t="s">
        <v>8246</v>
      </c>
      <c r="I3653">
        <v>1488114358</v>
      </c>
      <c r="J3653">
        <v>1485522358</v>
      </c>
      <c r="K3653" t="b">
        <v>0</v>
      </c>
      <c r="L3653">
        <v>14</v>
      </c>
      <c r="M3653" t="b">
        <v>0</v>
      </c>
      <c r="N3653" t="s">
        <v>8269</v>
      </c>
      <c r="O3653" s="9">
        <f t="shared" si="232"/>
        <v>27</v>
      </c>
      <c r="P3653">
        <f t="shared" si="233"/>
        <v>38.71</v>
      </c>
      <c r="Q3653" s="11" t="s">
        <v>8315</v>
      </c>
      <c r="R3653" t="s">
        <v>8316</v>
      </c>
      <c r="S3653" s="16">
        <f t="shared" si="234"/>
        <v>42762.545810185184</v>
      </c>
      <c r="T3653" s="16">
        <f t="shared" si="235"/>
        <v>42792.545810185184</v>
      </c>
    </row>
    <row r="3654" spans="1:21" ht="42" x14ac:dyDescent="0.3">
      <c r="A3654">
        <v>3916</v>
      </c>
      <c r="B3654" s="3" t="s">
        <v>3913</v>
      </c>
      <c r="C3654" s="3" t="s">
        <v>8024</v>
      </c>
      <c r="D3654" s="6">
        <v>2000</v>
      </c>
      <c r="E3654" s="8">
        <v>0</v>
      </c>
      <c r="F3654" t="s">
        <v>8220</v>
      </c>
      <c r="G3654" t="s">
        <v>8231</v>
      </c>
      <c r="H3654" t="s">
        <v>8252</v>
      </c>
      <c r="I3654">
        <v>1464952752</v>
      </c>
      <c r="J3654">
        <v>1462360752</v>
      </c>
      <c r="K3654" t="b">
        <v>0</v>
      </c>
      <c r="L3654">
        <v>0</v>
      </c>
      <c r="M3654" t="b">
        <v>0</v>
      </c>
      <c r="N3654" t="s">
        <v>8269</v>
      </c>
      <c r="O3654" s="9">
        <f t="shared" si="232"/>
        <v>0</v>
      </c>
      <c r="P3654">
        <f t="shared" si="233"/>
        <v>0</v>
      </c>
      <c r="Q3654" s="11" t="s">
        <v>8315</v>
      </c>
      <c r="R3654" t="s">
        <v>8316</v>
      </c>
      <c r="S3654" s="16">
        <f t="shared" si="234"/>
        <v>42494.471666666665</v>
      </c>
      <c r="T3654" s="16">
        <f t="shared" si="235"/>
        <v>42524.471666666665</v>
      </c>
    </row>
    <row r="3655" spans="1:21" ht="42" x14ac:dyDescent="0.3">
      <c r="A3655">
        <v>3945</v>
      </c>
      <c r="B3655" s="3" t="s">
        <v>3942</v>
      </c>
      <c r="C3655" s="3" t="s">
        <v>8053</v>
      </c>
      <c r="D3655" s="6">
        <v>2000</v>
      </c>
      <c r="E3655" s="8">
        <v>5</v>
      </c>
      <c r="F3655" t="s">
        <v>8220</v>
      </c>
      <c r="G3655" t="s">
        <v>8223</v>
      </c>
      <c r="H3655" t="s">
        <v>8245</v>
      </c>
      <c r="I3655">
        <v>1431717268</v>
      </c>
      <c r="J3655">
        <v>1429125268</v>
      </c>
      <c r="K3655" t="b">
        <v>0</v>
      </c>
      <c r="L3655">
        <v>1</v>
      </c>
      <c r="M3655" t="b">
        <v>0</v>
      </c>
      <c r="N3655" t="s">
        <v>8269</v>
      </c>
      <c r="O3655" s="9">
        <f t="shared" si="232"/>
        <v>0</v>
      </c>
      <c r="P3655">
        <f t="shared" si="233"/>
        <v>5</v>
      </c>
      <c r="Q3655" s="11" t="s">
        <v>8315</v>
      </c>
      <c r="R3655" t="s">
        <v>8316</v>
      </c>
      <c r="S3655" s="16">
        <f t="shared" si="234"/>
        <v>42109.801712962959</v>
      </c>
      <c r="T3655" s="16">
        <f t="shared" si="235"/>
        <v>42139.801712962959</v>
      </c>
    </row>
    <row r="3656" spans="1:21" ht="42" x14ac:dyDescent="0.3">
      <c r="A3656">
        <v>3958</v>
      </c>
      <c r="B3656" s="3" t="s">
        <v>3955</v>
      </c>
      <c r="C3656" s="3" t="s">
        <v>8065</v>
      </c>
      <c r="D3656" s="6">
        <v>2000</v>
      </c>
      <c r="E3656" s="8">
        <v>641</v>
      </c>
      <c r="F3656" t="s">
        <v>8220</v>
      </c>
      <c r="G3656" t="s">
        <v>8223</v>
      </c>
      <c r="H3656" t="s">
        <v>8245</v>
      </c>
      <c r="I3656">
        <v>1406988000</v>
      </c>
      <c r="J3656">
        <v>1403822912</v>
      </c>
      <c r="K3656" t="b">
        <v>0</v>
      </c>
      <c r="L3656">
        <v>16</v>
      </c>
      <c r="M3656" t="b">
        <v>0</v>
      </c>
      <c r="N3656" t="s">
        <v>8269</v>
      </c>
      <c r="O3656" s="9">
        <f t="shared" si="232"/>
        <v>32</v>
      </c>
      <c r="P3656">
        <f t="shared" si="233"/>
        <v>40.06</v>
      </c>
      <c r="Q3656" s="11" t="s">
        <v>8315</v>
      </c>
      <c r="R3656" t="s">
        <v>8316</v>
      </c>
      <c r="S3656" s="16">
        <f t="shared" si="234"/>
        <v>41816.950370370374</v>
      </c>
      <c r="T3656" s="16">
        <f t="shared" si="235"/>
        <v>41853.583333333336</v>
      </c>
    </row>
    <row r="3657" spans="1:21" ht="42" x14ac:dyDescent="0.3">
      <c r="A3657">
        <v>3964</v>
      </c>
      <c r="B3657" s="3" t="s">
        <v>3961</v>
      </c>
      <c r="C3657" s="3" t="s">
        <v>8071</v>
      </c>
      <c r="D3657" s="6">
        <v>2000</v>
      </c>
      <c r="E3657" s="8">
        <v>126</v>
      </c>
      <c r="F3657" t="s">
        <v>8220</v>
      </c>
      <c r="G3657" t="s">
        <v>8223</v>
      </c>
      <c r="H3657" t="s">
        <v>8245</v>
      </c>
      <c r="I3657">
        <v>1429460386</v>
      </c>
      <c r="J3657">
        <v>1424279986</v>
      </c>
      <c r="K3657" t="b">
        <v>0</v>
      </c>
      <c r="L3657">
        <v>3</v>
      </c>
      <c r="M3657" t="b">
        <v>0</v>
      </c>
      <c r="N3657" t="s">
        <v>8269</v>
      </c>
      <c r="O3657" s="9">
        <f t="shared" si="232"/>
        <v>6</v>
      </c>
      <c r="P3657">
        <f t="shared" si="233"/>
        <v>42</v>
      </c>
      <c r="Q3657" s="11" t="s">
        <v>8315</v>
      </c>
      <c r="R3657" t="s">
        <v>8316</v>
      </c>
      <c r="S3657" s="16">
        <f t="shared" si="234"/>
        <v>42053.722060185188</v>
      </c>
      <c r="T3657" s="16">
        <f t="shared" si="235"/>
        <v>42113.680393518516</v>
      </c>
    </row>
    <row r="3658" spans="1:21" ht="42" x14ac:dyDescent="0.3">
      <c r="A3658">
        <v>3965</v>
      </c>
      <c r="B3658" s="3" t="s">
        <v>3962</v>
      </c>
      <c r="C3658" s="3" t="s">
        <v>8072</v>
      </c>
      <c r="D3658" s="6">
        <v>2000</v>
      </c>
      <c r="E3658" s="8">
        <v>285</v>
      </c>
      <c r="F3658" t="s">
        <v>8220</v>
      </c>
      <c r="G3658" t="s">
        <v>8223</v>
      </c>
      <c r="H3658" t="s">
        <v>8245</v>
      </c>
      <c r="I3658">
        <v>1460608780</v>
      </c>
      <c r="J3658">
        <v>1455428380</v>
      </c>
      <c r="K3658" t="b">
        <v>0</v>
      </c>
      <c r="L3658">
        <v>4</v>
      </c>
      <c r="M3658" t="b">
        <v>0</v>
      </c>
      <c r="N3658" t="s">
        <v>8269</v>
      </c>
      <c r="O3658" s="9">
        <f t="shared" si="232"/>
        <v>14</v>
      </c>
      <c r="P3658">
        <f t="shared" si="233"/>
        <v>71.25</v>
      </c>
      <c r="Q3658" s="11" t="s">
        <v>8315</v>
      </c>
      <c r="R3658" t="s">
        <v>8316</v>
      </c>
      <c r="S3658" s="16">
        <f t="shared" si="234"/>
        <v>42414.235879629632</v>
      </c>
      <c r="T3658" s="16">
        <f t="shared" si="235"/>
        <v>42474.194212962961</v>
      </c>
    </row>
    <row r="3659" spans="1:21" ht="42" x14ac:dyDescent="0.3">
      <c r="A3659">
        <v>3978</v>
      </c>
      <c r="B3659" s="3" t="s">
        <v>3975</v>
      </c>
      <c r="C3659" s="3" t="s">
        <v>8085</v>
      </c>
      <c r="D3659" s="6">
        <v>2000</v>
      </c>
      <c r="E3659" s="8">
        <v>214</v>
      </c>
      <c r="F3659" t="s">
        <v>8220</v>
      </c>
      <c r="G3659" t="s">
        <v>8223</v>
      </c>
      <c r="H3659" t="s">
        <v>8245</v>
      </c>
      <c r="I3659">
        <v>1422717953</v>
      </c>
      <c r="J3659">
        <v>1417533953</v>
      </c>
      <c r="K3659" t="b">
        <v>0</v>
      </c>
      <c r="L3659">
        <v>8</v>
      </c>
      <c r="M3659" t="b">
        <v>0</v>
      </c>
      <c r="N3659" t="s">
        <v>8269</v>
      </c>
      <c r="O3659" s="9">
        <f t="shared" si="232"/>
        <v>11</v>
      </c>
      <c r="P3659">
        <f t="shared" si="233"/>
        <v>26.75</v>
      </c>
      <c r="Q3659" s="11" t="s">
        <v>8315</v>
      </c>
      <c r="R3659" t="s">
        <v>8316</v>
      </c>
      <c r="S3659" s="16">
        <f t="shared" si="234"/>
        <v>41975.642974537041</v>
      </c>
      <c r="T3659" s="16">
        <f t="shared" si="235"/>
        <v>42035.642974537041</v>
      </c>
    </row>
    <row r="3660" spans="1:21" ht="42" x14ac:dyDescent="0.3">
      <c r="A3660">
        <v>3985</v>
      </c>
      <c r="B3660" s="3" t="s">
        <v>3981</v>
      </c>
      <c r="C3660" s="3" t="s">
        <v>8091</v>
      </c>
      <c r="D3660" s="6">
        <v>2000</v>
      </c>
      <c r="E3660" s="8">
        <v>641</v>
      </c>
      <c r="F3660" t="s">
        <v>8220</v>
      </c>
      <c r="G3660" t="s">
        <v>8223</v>
      </c>
      <c r="H3660" t="s">
        <v>8245</v>
      </c>
      <c r="I3660">
        <v>1456002300</v>
      </c>
      <c r="J3660">
        <v>1454173120</v>
      </c>
      <c r="K3660" t="b">
        <v>0</v>
      </c>
      <c r="L3660">
        <v>19</v>
      </c>
      <c r="M3660" t="b">
        <v>0</v>
      </c>
      <c r="N3660" t="s">
        <v>8269</v>
      </c>
      <c r="O3660" s="9">
        <f t="shared" si="232"/>
        <v>32</v>
      </c>
      <c r="P3660">
        <f t="shared" si="233"/>
        <v>33.74</v>
      </c>
      <c r="Q3660" s="11" t="s">
        <v>8315</v>
      </c>
      <c r="R3660" t="s">
        <v>8316</v>
      </c>
      <c r="S3660" s="16">
        <f t="shared" si="234"/>
        <v>42399.707407407404</v>
      </c>
      <c r="T3660" s="16">
        <f t="shared" si="235"/>
        <v>42420.878472222219</v>
      </c>
    </row>
    <row r="3661" spans="1:21" ht="28" x14ac:dyDescent="0.3">
      <c r="A3661">
        <v>3994</v>
      </c>
      <c r="B3661" s="3" t="s">
        <v>3990</v>
      </c>
      <c r="C3661" s="3" t="s">
        <v>8100</v>
      </c>
      <c r="D3661" s="6">
        <v>2000</v>
      </c>
      <c r="E3661" s="8">
        <v>5</v>
      </c>
      <c r="F3661" t="s">
        <v>8220</v>
      </c>
      <c r="G3661" t="s">
        <v>8223</v>
      </c>
      <c r="H3661" t="s">
        <v>8245</v>
      </c>
      <c r="I3661">
        <v>1405761690</v>
      </c>
      <c r="J3661">
        <v>1403169690</v>
      </c>
      <c r="K3661" t="b">
        <v>0</v>
      </c>
      <c r="L3661">
        <v>1</v>
      </c>
      <c r="M3661" t="b">
        <v>0</v>
      </c>
      <c r="N3661" t="s">
        <v>8269</v>
      </c>
      <c r="O3661" s="9">
        <f t="shared" si="232"/>
        <v>0</v>
      </c>
      <c r="P3661">
        <f t="shared" si="233"/>
        <v>5</v>
      </c>
      <c r="Q3661" s="11" t="s">
        <v>8315</v>
      </c>
      <c r="R3661" t="s">
        <v>8316</v>
      </c>
      <c r="S3661" s="16">
        <f t="shared" si="234"/>
        <v>41809.389930555553</v>
      </c>
      <c r="T3661" s="16">
        <f t="shared" si="235"/>
        <v>41839.389930555553</v>
      </c>
    </row>
    <row r="3662" spans="1:21" ht="42" x14ac:dyDescent="0.3">
      <c r="A3662">
        <v>4003</v>
      </c>
      <c r="B3662" s="3" t="s">
        <v>3999</v>
      </c>
      <c r="C3662" s="3" t="s">
        <v>8071</v>
      </c>
      <c r="D3662" s="6">
        <v>2000</v>
      </c>
      <c r="E3662" s="8">
        <v>201</v>
      </c>
      <c r="F3662" t="s">
        <v>8220</v>
      </c>
      <c r="G3662" t="s">
        <v>8223</v>
      </c>
      <c r="H3662" t="s">
        <v>8245</v>
      </c>
      <c r="I3662">
        <v>1424009147</v>
      </c>
      <c r="J3662">
        <v>1421417147</v>
      </c>
      <c r="K3662" t="b">
        <v>0</v>
      </c>
      <c r="L3662">
        <v>2</v>
      </c>
      <c r="M3662" t="b">
        <v>0</v>
      </c>
      <c r="N3662" t="s">
        <v>8269</v>
      </c>
      <c r="O3662" s="9">
        <f t="shared" si="232"/>
        <v>10</v>
      </c>
      <c r="P3662">
        <f t="shared" si="233"/>
        <v>100.5</v>
      </c>
      <c r="Q3662" s="11" t="s">
        <v>8315</v>
      </c>
      <c r="R3662" t="s">
        <v>8316</v>
      </c>
      <c r="S3662" s="16">
        <f t="shared" si="234"/>
        <v>42020.587349537032</v>
      </c>
      <c r="T3662" s="16">
        <f t="shared" si="235"/>
        <v>42050.587349537032</v>
      </c>
    </row>
    <row r="3663" spans="1:21" ht="42" x14ac:dyDescent="0.3">
      <c r="A3663">
        <v>4007</v>
      </c>
      <c r="B3663" s="3" t="s">
        <v>4003</v>
      </c>
      <c r="C3663" s="3" t="s">
        <v>8112</v>
      </c>
      <c r="D3663" s="6">
        <v>2000</v>
      </c>
      <c r="E3663" s="8">
        <v>5</v>
      </c>
      <c r="F3663" t="s">
        <v>8220</v>
      </c>
      <c r="G3663" t="s">
        <v>8223</v>
      </c>
      <c r="H3663" t="s">
        <v>8245</v>
      </c>
      <c r="I3663">
        <v>1409070480</v>
      </c>
      <c r="J3663">
        <v>1406572381</v>
      </c>
      <c r="K3663" t="b">
        <v>0</v>
      </c>
      <c r="L3663">
        <v>1</v>
      </c>
      <c r="M3663" t="b">
        <v>0</v>
      </c>
      <c r="N3663" t="s">
        <v>8269</v>
      </c>
      <c r="O3663" s="9">
        <f t="shared" ref="O3663:O3726" si="236">ROUND(E3663/D3663*100,0)</f>
        <v>0</v>
      </c>
      <c r="P3663">
        <f t="shared" ref="P3663:P3726" si="237">IFERROR(ROUND(E3663/L3663,2),0)</f>
        <v>5</v>
      </c>
      <c r="Q3663" s="11" t="s">
        <v>8315</v>
      </c>
      <c r="R3663" t="s">
        <v>8316</v>
      </c>
      <c r="S3663" s="16">
        <f t="shared" ref="S3663:S3726" si="238">(((J3663/60)/60/24)+DATE(1970,1,1))</f>
        <v>41848.772928240738</v>
      </c>
      <c r="T3663" s="16">
        <f t="shared" ref="T3663:T3726" si="239">(((I3663/60)/60)/24)+DATE(1970,1,1)</f>
        <v>41877.686111111114</v>
      </c>
    </row>
    <row r="3664" spans="1:21" ht="42" x14ac:dyDescent="0.3">
      <c r="A3664">
        <v>4013</v>
      </c>
      <c r="B3664" s="3" t="s">
        <v>4009</v>
      </c>
      <c r="C3664" s="3" t="s">
        <v>8118</v>
      </c>
      <c r="D3664" s="6">
        <v>2000</v>
      </c>
      <c r="E3664" s="8">
        <v>26</v>
      </c>
      <c r="F3664" t="s">
        <v>8220</v>
      </c>
      <c r="G3664" t="s">
        <v>8223</v>
      </c>
      <c r="H3664" t="s">
        <v>8245</v>
      </c>
      <c r="I3664">
        <v>1424070823</v>
      </c>
      <c r="J3664">
        <v>1421478823</v>
      </c>
      <c r="K3664" t="b">
        <v>0</v>
      </c>
      <c r="L3664">
        <v>2</v>
      </c>
      <c r="M3664" t="b">
        <v>0</v>
      </c>
      <c r="N3664" t="s">
        <v>8269</v>
      </c>
      <c r="O3664" s="9">
        <f t="shared" si="236"/>
        <v>1</v>
      </c>
      <c r="P3664">
        <f t="shared" si="237"/>
        <v>13</v>
      </c>
      <c r="Q3664" s="11" t="s">
        <v>8315</v>
      </c>
      <c r="R3664" t="s">
        <v>8316</v>
      </c>
      <c r="S3664" s="16">
        <f t="shared" si="238"/>
        <v>42021.301192129627</v>
      </c>
      <c r="T3664" s="16">
        <f t="shared" si="239"/>
        <v>42051.301192129627</v>
      </c>
    </row>
    <row r="3665" spans="1:20" ht="42" x14ac:dyDescent="0.3">
      <c r="A3665">
        <v>4028</v>
      </c>
      <c r="B3665" s="3" t="s">
        <v>4024</v>
      </c>
      <c r="C3665" s="3" t="s">
        <v>8133</v>
      </c>
      <c r="D3665" s="6">
        <v>2000</v>
      </c>
      <c r="E3665" s="8">
        <v>561</v>
      </c>
      <c r="F3665" t="s">
        <v>8220</v>
      </c>
      <c r="G3665" t="s">
        <v>8223</v>
      </c>
      <c r="H3665" t="s">
        <v>8245</v>
      </c>
      <c r="I3665">
        <v>1402007500</v>
      </c>
      <c r="J3665">
        <v>1399415500</v>
      </c>
      <c r="K3665" t="b">
        <v>0</v>
      </c>
      <c r="L3665">
        <v>11</v>
      </c>
      <c r="M3665" t="b">
        <v>0</v>
      </c>
      <c r="N3665" t="s">
        <v>8269</v>
      </c>
      <c r="O3665" s="9">
        <f t="shared" si="236"/>
        <v>28</v>
      </c>
      <c r="P3665">
        <f t="shared" si="237"/>
        <v>51</v>
      </c>
      <c r="Q3665" s="11" t="s">
        <v>8315</v>
      </c>
      <c r="R3665" t="s">
        <v>8316</v>
      </c>
      <c r="S3665" s="16">
        <f t="shared" si="238"/>
        <v>41765.938657407409</v>
      </c>
      <c r="T3665" s="16">
        <f t="shared" si="239"/>
        <v>41795.938657407409</v>
      </c>
    </row>
    <row r="3666" spans="1:20" ht="42" x14ac:dyDescent="0.3">
      <c r="A3666">
        <v>4064</v>
      </c>
      <c r="B3666" s="3" t="s">
        <v>4060</v>
      </c>
      <c r="C3666" s="3" t="s">
        <v>8168</v>
      </c>
      <c r="D3666" s="6">
        <v>2000</v>
      </c>
      <c r="E3666" s="8">
        <v>385</v>
      </c>
      <c r="F3666" t="s">
        <v>8220</v>
      </c>
      <c r="G3666" t="s">
        <v>8225</v>
      </c>
      <c r="H3666" t="s">
        <v>8247</v>
      </c>
      <c r="I3666">
        <v>1430316426</v>
      </c>
      <c r="J3666">
        <v>1427724426</v>
      </c>
      <c r="K3666" t="b">
        <v>0</v>
      </c>
      <c r="L3666">
        <v>6</v>
      </c>
      <c r="M3666" t="b">
        <v>0</v>
      </c>
      <c r="N3666" t="s">
        <v>8269</v>
      </c>
      <c r="O3666" s="9">
        <f t="shared" si="236"/>
        <v>19</v>
      </c>
      <c r="P3666">
        <f t="shared" si="237"/>
        <v>64.17</v>
      </c>
      <c r="Q3666" s="11" t="s">
        <v>8315</v>
      </c>
      <c r="R3666" t="s">
        <v>8316</v>
      </c>
      <c r="S3666" s="16">
        <f t="shared" si="238"/>
        <v>42093.588263888887</v>
      </c>
      <c r="T3666" s="16">
        <f t="shared" si="239"/>
        <v>42123.588263888887</v>
      </c>
    </row>
    <row r="3667" spans="1:20" ht="42" x14ac:dyDescent="0.3">
      <c r="A3667">
        <v>4075</v>
      </c>
      <c r="B3667" s="3" t="s">
        <v>4071</v>
      </c>
      <c r="C3667" s="3" t="s">
        <v>8178</v>
      </c>
      <c r="D3667" s="6">
        <v>2000</v>
      </c>
      <c r="E3667" s="8">
        <v>576</v>
      </c>
      <c r="F3667" t="s">
        <v>8220</v>
      </c>
      <c r="G3667" t="s">
        <v>8224</v>
      </c>
      <c r="H3667" t="s">
        <v>8246</v>
      </c>
      <c r="I3667">
        <v>1404149280</v>
      </c>
      <c r="J3667">
        <v>1400547969</v>
      </c>
      <c r="K3667" t="b">
        <v>0</v>
      </c>
      <c r="L3667">
        <v>13</v>
      </c>
      <c r="M3667" t="b">
        <v>0</v>
      </c>
      <c r="N3667" t="s">
        <v>8269</v>
      </c>
      <c r="O3667" s="9">
        <f t="shared" si="236"/>
        <v>29</v>
      </c>
      <c r="P3667">
        <f t="shared" si="237"/>
        <v>44.31</v>
      </c>
      <c r="Q3667" s="11" t="s">
        <v>8315</v>
      </c>
      <c r="R3667" t="s">
        <v>8316</v>
      </c>
      <c r="S3667" s="16">
        <f t="shared" si="238"/>
        <v>41779.045937499999</v>
      </c>
      <c r="T3667" s="16">
        <f t="shared" si="239"/>
        <v>41820.727777777778</v>
      </c>
    </row>
    <row r="3668" spans="1:20" ht="42" x14ac:dyDescent="0.3">
      <c r="A3668">
        <v>4088</v>
      </c>
      <c r="B3668" s="3" t="s">
        <v>4084</v>
      </c>
      <c r="C3668" s="3" t="s">
        <v>8191</v>
      </c>
      <c r="D3668" s="6">
        <v>2000</v>
      </c>
      <c r="E3668" s="8">
        <v>216</v>
      </c>
      <c r="F3668" t="s">
        <v>8220</v>
      </c>
      <c r="G3668" t="s">
        <v>8224</v>
      </c>
      <c r="H3668" t="s">
        <v>8246</v>
      </c>
      <c r="I3668">
        <v>1421403960</v>
      </c>
      <c r="J3668">
        <v>1418827324</v>
      </c>
      <c r="K3668" t="b">
        <v>0</v>
      </c>
      <c r="L3668">
        <v>3</v>
      </c>
      <c r="M3668" t="b">
        <v>0</v>
      </c>
      <c r="N3668" t="s">
        <v>8269</v>
      </c>
      <c r="O3668" s="9">
        <f t="shared" si="236"/>
        <v>11</v>
      </c>
      <c r="P3668">
        <f t="shared" si="237"/>
        <v>72</v>
      </c>
      <c r="Q3668" s="11" t="s">
        <v>8315</v>
      </c>
      <c r="R3668" t="s">
        <v>8316</v>
      </c>
      <c r="S3668" s="16">
        <f t="shared" si="238"/>
        <v>41990.612546296295</v>
      </c>
      <c r="T3668" s="16">
        <f t="shared" si="239"/>
        <v>42020.434722222228</v>
      </c>
    </row>
    <row r="3669" spans="1:20" ht="42" x14ac:dyDescent="0.3">
      <c r="A3669">
        <v>4094</v>
      </c>
      <c r="B3669" s="3" t="s">
        <v>4090</v>
      </c>
      <c r="C3669" s="3" t="s">
        <v>8197</v>
      </c>
      <c r="D3669" s="6">
        <v>2000</v>
      </c>
      <c r="E3669" s="8">
        <v>730</v>
      </c>
      <c r="F3669" t="s">
        <v>8220</v>
      </c>
      <c r="G3669" t="s">
        <v>8223</v>
      </c>
      <c r="H3669" t="s">
        <v>8245</v>
      </c>
      <c r="I3669">
        <v>1413953940</v>
      </c>
      <c r="J3669">
        <v>1410141900</v>
      </c>
      <c r="K3669" t="b">
        <v>0</v>
      </c>
      <c r="L3669">
        <v>8</v>
      </c>
      <c r="M3669" t="b">
        <v>0</v>
      </c>
      <c r="N3669" t="s">
        <v>8269</v>
      </c>
      <c r="O3669" s="9">
        <f t="shared" si="236"/>
        <v>37</v>
      </c>
      <c r="P3669">
        <f t="shared" si="237"/>
        <v>91.25</v>
      </c>
      <c r="Q3669" s="11" t="s">
        <v>8315</v>
      </c>
      <c r="R3669" t="s">
        <v>8316</v>
      </c>
      <c r="S3669" s="16">
        <f t="shared" si="238"/>
        <v>41890.086805555555</v>
      </c>
      <c r="T3669" s="16">
        <f t="shared" si="239"/>
        <v>41934.207638888889</v>
      </c>
    </row>
    <row r="3670" spans="1:20" ht="42" x14ac:dyDescent="0.3">
      <c r="A3670">
        <v>4107</v>
      </c>
      <c r="B3670" s="3" t="s">
        <v>4103</v>
      </c>
      <c r="C3670" s="3" t="s">
        <v>8210</v>
      </c>
      <c r="D3670" s="6">
        <v>2000</v>
      </c>
      <c r="E3670" s="8">
        <v>41</v>
      </c>
      <c r="F3670" t="s">
        <v>8220</v>
      </c>
      <c r="G3670" t="s">
        <v>8223</v>
      </c>
      <c r="H3670" t="s">
        <v>8245</v>
      </c>
      <c r="I3670">
        <v>1411596001</v>
      </c>
      <c r="J3670">
        <v>1409608801</v>
      </c>
      <c r="K3670" t="b">
        <v>0</v>
      </c>
      <c r="L3670">
        <v>4</v>
      </c>
      <c r="M3670" t="b">
        <v>0</v>
      </c>
      <c r="N3670" t="s">
        <v>8269</v>
      </c>
      <c r="O3670" s="9">
        <f t="shared" si="236"/>
        <v>2</v>
      </c>
      <c r="P3670">
        <f t="shared" si="237"/>
        <v>10.25</v>
      </c>
      <c r="Q3670" s="11" t="s">
        <v>8315</v>
      </c>
      <c r="R3670" t="s">
        <v>8316</v>
      </c>
      <c r="S3670" s="16">
        <f t="shared" si="238"/>
        <v>41883.916678240741</v>
      </c>
      <c r="T3670" s="16">
        <f t="shared" si="239"/>
        <v>41906.916678240741</v>
      </c>
    </row>
    <row r="3671" spans="1:20" ht="42" x14ac:dyDescent="0.3">
      <c r="A3671">
        <v>3809</v>
      </c>
      <c r="B3671" s="3" t="s">
        <v>3806</v>
      </c>
      <c r="C3671" s="3" t="s">
        <v>7919</v>
      </c>
      <c r="D3671" s="6">
        <v>2000</v>
      </c>
      <c r="E3671" s="8">
        <v>2025</v>
      </c>
      <c r="F3671" t="s">
        <v>8218</v>
      </c>
      <c r="G3671" t="s">
        <v>8224</v>
      </c>
      <c r="H3671" t="s">
        <v>8246</v>
      </c>
      <c r="I3671">
        <v>1406761200</v>
      </c>
      <c r="J3671">
        <v>1402403907</v>
      </c>
      <c r="K3671" t="b">
        <v>0</v>
      </c>
      <c r="L3671">
        <v>38</v>
      </c>
      <c r="M3671" t="b">
        <v>1</v>
      </c>
      <c r="N3671" t="s">
        <v>8269</v>
      </c>
      <c r="O3671" s="9">
        <f t="shared" si="236"/>
        <v>101</v>
      </c>
      <c r="P3671">
        <f t="shared" si="237"/>
        <v>53.29</v>
      </c>
      <c r="Q3671" s="11" t="s">
        <v>8315</v>
      </c>
      <c r="R3671" t="s">
        <v>8316</v>
      </c>
      <c r="S3671" s="16">
        <f t="shared" si="238"/>
        <v>41800.526701388888</v>
      </c>
      <c r="T3671" s="16">
        <f t="shared" si="239"/>
        <v>41850.958333333336</v>
      </c>
    </row>
    <row r="3672" spans="1:20" ht="42" x14ac:dyDescent="0.3">
      <c r="A3672">
        <v>4009</v>
      </c>
      <c r="B3672" s="3" t="s">
        <v>4005</v>
      </c>
      <c r="C3672" s="3" t="s">
        <v>8114</v>
      </c>
      <c r="D3672" s="6">
        <v>1930</v>
      </c>
      <c r="E3672" s="8">
        <v>75</v>
      </c>
      <c r="F3672" t="s">
        <v>8220</v>
      </c>
      <c r="G3672" t="s">
        <v>8224</v>
      </c>
      <c r="H3672" t="s">
        <v>8246</v>
      </c>
      <c r="I3672">
        <v>1410281360</v>
      </c>
      <c r="J3672">
        <v>1406825360</v>
      </c>
      <c r="K3672" t="b">
        <v>0</v>
      </c>
      <c r="L3672">
        <v>3</v>
      </c>
      <c r="M3672" t="b">
        <v>0</v>
      </c>
      <c r="N3672" t="s">
        <v>8269</v>
      </c>
      <c r="O3672" s="9">
        <f t="shared" si="236"/>
        <v>4</v>
      </c>
      <c r="P3672">
        <f t="shared" si="237"/>
        <v>25</v>
      </c>
      <c r="Q3672" s="11" t="s">
        <v>8315</v>
      </c>
      <c r="R3672" t="s">
        <v>8316</v>
      </c>
      <c r="S3672" s="16">
        <f t="shared" si="238"/>
        <v>41851.700925925928</v>
      </c>
      <c r="T3672" s="16">
        <f t="shared" si="239"/>
        <v>41891.700925925928</v>
      </c>
    </row>
    <row r="3673" spans="1:20" ht="42" x14ac:dyDescent="0.3">
      <c r="A3673">
        <v>3839</v>
      </c>
      <c r="B3673" s="3" t="s">
        <v>3836</v>
      </c>
      <c r="C3673" s="3" t="s">
        <v>7948</v>
      </c>
      <c r="D3673" s="6">
        <v>2000</v>
      </c>
      <c r="E3673" s="8">
        <v>2025</v>
      </c>
      <c r="F3673" t="s">
        <v>8218</v>
      </c>
      <c r="G3673" t="s">
        <v>8223</v>
      </c>
      <c r="H3673" t="s">
        <v>8245</v>
      </c>
      <c r="I3673">
        <v>1438226724</v>
      </c>
      <c r="J3673">
        <v>1433042724</v>
      </c>
      <c r="K3673" t="b">
        <v>0</v>
      </c>
      <c r="L3673">
        <v>32</v>
      </c>
      <c r="M3673" t="b">
        <v>1</v>
      </c>
      <c r="N3673" t="s">
        <v>8269</v>
      </c>
      <c r="O3673" s="9">
        <f t="shared" si="236"/>
        <v>101</v>
      </c>
      <c r="P3673">
        <f t="shared" si="237"/>
        <v>63.28</v>
      </c>
      <c r="Q3673" s="11" t="s">
        <v>8315</v>
      </c>
      <c r="R3673" t="s">
        <v>8316</v>
      </c>
      <c r="S3673" s="16">
        <f t="shared" si="238"/>
        <v>42155.142638888887</v>
      </c>
      <c r="T3673" s="16">
        <f t="shared" si="239"/>
        <v>42215.142638888887</v>
      </c>
    </row>
    <row r="3674" spans="1:20" ht="28" x14ac:dyDescent="0.3">
      <c r="A3674">
        <v>2916</v>
      </c>
      <c r="B3674" s="3" t="s">
        <v>2916</v>
      </c>
      <c r="C3674" s="3" t="s">
        <v>7026</v>
      </c>
      <c r="D3674" s="6">
        <v>1850</v>
      </c>
      <c r="E3674" s="8">
        <v>145</v>
      </c>
      <c r="F3674" t="s">
        <v>8220</v>
      </c>
      <c r="G3674" t="s">
        <v>8224</v>
      </c>
      <c r="H3674" t="s">
        <v>8246</v>
      </c>
      <c r="I3674">
        <v>1400498789</v>
      </c>
      <c r="J3674">
        <v>1398511589</v>
      </c>
      <c r="K3674" t="b">
        <v>0</v>
      </c>
      <c r="L3674">
        <v>7</v>
      </c>
      <c r="M3674" t="b">
        <v>0</v>
      </c>
      <c r="N3674" t="s">
        <v>8269</v>
      </c>
      <c r="O3674" s="9">
        <f t="shared" si="236"/>
        <v>8</v>
      </c>
      <c r="P3674">
        <f t="shared" si="237"/>
        <v>20.71</v>
      </c>
      <c r="Q3674" s="11" t="s">
        <v>8315</v>
      </c>
      <c r="R3674" t="s">
        <v>8316</v>
      </c>
      <c r="S3674" s="16">
        <f t="shared" si="238"/>
        <v>41755.476724537039</v>
      </c>
      <c r="T3674" s="16">
        <f t="shared" si="239"/>
        <v>41778.476724537039</v>
      </c>
    </row>
    <row r="3675" spans="1:20" ht="42" x14ac:dyDescent="0.3">
      <c r="A3675">
        <v>2911</v>
      </c>
      <c r="B3675" s="3" t="s">
        <v>2911</v>
      </c>
      <c r="C3675" s="3" t="s">
        <v>7021</v>
      </c>
      <c r="D3675" s="6">
        <v>1800</v>
      </c>
      <c r="E3675" s="8">
        <v>657</v>
      </c>
      <c r="F3675" t="s">
        <v>8220</v>
      </c>
      <c r="G3675" t="s">
        <v>8223</v>
      </c>
      <c r="H3675" t="s">
        <v>8245</v>
      </c>
      <c r="I3675">
        <v>1435429626</v>
      </c>
      <c r="J3675">
        <v>1431973626</v>
      </c>
      <c r="K3675" t="b">
        <v>0</v>
      </c>
      <c r="L3675">
        <v>14</v>
      </c>
      <c r="M3675" t="b">
        <v>0</v>
      </c>
      <c r="N3675" t="s">
        <v>8269</v>
      </c>
      <c r="O3675" s="9">
        <f t="shared" si="236"/>
        <v>37</v>
      </c>
      <c r="P3675">
        <f t="shared" si="237"/>
        <v>46.93</v>
      </c>
      <c r="Q3675" s="11" t="s">
        <v>8315</v>
      </c>
      <c r="R3675" t="s">
        <v>8316</v>
      </c>
      <c r="S3675" s="16">
        <f t="shared" si="238"/>
        <v>42142.768819444449</v>
      </c>
      <c r="T3675" s="16">
        <f t="shared" si="239"/>
        <v>42182.768819444449</v>
      </c>
    </row>
    <row r="3676" spans="1:20" ht="42" x14ac:dyDescent="0.3">
      <c r="A3676">
        <v>1284</v>
      </c>
      <c r="B3676" s="3" t="s">
        <v>1285</v>
      </c>
      <c r="C3676" s="3" t="s">
        <v>5394</v>
      </c>
      <c r="D3676" s="6">
        <v>2000</v>
      </c>
      <c r="E3676" s="8">
        <v>2020</v>
      </c>
      <c r="F3676" t="s">
        <v>8218</v>
      </c>
      <c r="G3676" t="s">
        <v>8223</v>
      </c>
      <c r="H3676" t="s">
        <v>8245</v>
      </c>
      <c r="I3676">
        <v>1483203540</v>
      </c>
      <c r="J3676">
        <v>1481175482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36"/>
        <v>101</v>
      </c>
      <c r="P3676">
        <f t="shared" si="237"/>
        <v>65.16</v>
      </c>
      <c r="Q3676" s="11" t="s">
        <v>8315</v>
      </c>
      <c r="R3676" t="s">
        <v>8316</v>
      </c>
      <c r="S3676" s="16">
        <f t="shared" si="238"/>
        <v>42712.23474537037</v>
      </c>
      <c r="T3676" s="16">
        <f t="shared" si="239"/>
        <v>42735.707638888889</v>
      </c>
    </row>
    <row r="3677" spans="1:20" ht="42" x14ac:dyDescent="0.3">
      <c r="A3677">
        <v>3357</v>
      </c>
      <c r="B3677" s="3" t="s">
        <v>3356</v>
      </c>
      <c r="C3677" s="3" t="s">
        <v>7467</v>
      </c>
      <c r="D3677" s="6">
        <v>2000</v>
      </c>
      <c r="E3677" s="8">
        <v>2020</v>
      </c>
      <c r="F3677" t="s">
        <v>8218</v>
      </c>
      <c r="G3677" t="s">
        <v>8224</v>
      </c>
      <c r="H3677" t="s">
        <v>8246</v>
      </c>
      <c r="I3677">
        <v>1406887310</v>
      </c>
      <c r="J3677">
        <v>1404295310</v>
      </c>
      <c r="K3677" t="b">
        <v>0</v>
      </c>
      <c r="L3677">
        <v>21</v>
      </c>
      <c r="M3677" t="b">
        <v>1</v>
      </c>
      <c r="N3677" t="s">
        <v>8269</v>
      </c>
      <c r="O3677" s="9">
        <f t="shared" si="236"/>
        <v>101</v>
      </c>
      <c r="P3677">
        <f t="shared" si="237"/>
        <v>96.19</v>
      </c>
      <c r="Q3677" s="11" t="s">
        <v>8315</v>
      </c>
      <c r="R3677" t="s">
        <v>8316</v>
      </c>
      <c r="S3677" s="16">
        <f t="shared" si="238"/>
        <v>41822.417939814812</v>
      </c>
      <c r="T3677" s="16">
        <f t="shared" si="239"/>
        <v>41852.417939814812</v>
      </c>
    </row>
    <row r="3678" spans="1:20" ht="42" x14ac:dyDescent="0.3">
      <c r="A3678">
        <v>3474</v>
      </c>
      <c r="B3678" s="3" t="s">
        <v>3473</v>
      </c>
      <c r="C3678" s="3" t="s">
        <v>7584</v>
      </c>
      <c r="D3678" s="6">
        <v>2000</v>
      </c>
      <c r="E3678" s="8">
        <v>2020</v>
      </c>
      <c r="F3678" t="s">
        <v>8218</v>
      </c>
      <c r="G3678" t="s">
        <v>8224</v>
      </c>
      <c r="H3678" t="s">
        <v>8246</v>
      </c>
      <c r="I3678">
        <v>1469016131</v>
      </c>
      <c r="J3678">
        <v>1466424131</v>
      </c>
      <c r="K3678" t="b">
        <v>0</v>
      </c>
      <c r="L3678">
        <v>39</v>
      </c>
      <c r="M3678" t="b">
        <v>1</v>
      </c>
      <c r="N3678" t="s">
        <v>8269</v>
      </c>
      <c r="O3678" s="9">
        <f t="shared" si="236"/>
        <v>101</v>
      </c>
      <c r="P3678">
        <f t="shared" si="237"/>
        <v>51.79</v>
      </c>
      <c r="Q3678" s="11" t="s">
        <v>8315</v>
      </c>
      <c r="R3678" t="s">
        <v>8316</v>
      </c>
      <c r="S3678" s="16">
        <f t="shared" si="238"/>
        <v>42541.501516203702</v>
      </c>
      <c r="T3678" s="16">
        <f t="shared" si="239"/>
        <v>42571.501516203702</v>
      </c>
    </row>
    <row r="3679" spans="1:20" ht="42" x14ac:dyDescent="0.3">
      <c r="A3679">
        <v>3618</v>
      </c>
      <c r="B3679" s="3" t="s">
        <v>3616</v>
      </c>
      <c r="C3679" s="3" t="s">
        <v>7728</v>
      </c>
      <c r="D3679" s="6">
        <v>2000</v>
      </c>
      <c r="E3679" s="8">
        <v>2020</v>
      </c>
      <c r="F3679" t="s">
        <v>8218</v>
      </c>
      <c r="G3679" t="s">
        <v>8224</v>
      </c>
      <c r="H3679" t="s">
        <v>8246</v>
      </c>
      <c r="I3679">
        <v>1433343850</v>
      </c>
      <c r="J3679">
        <v>1430751850</v>
      </c>
      <c r="K3679" t="b">
        <v>0</v>
      </c>
      <c r="L3679">
        <v>56</v>
      </c>
      <c r="M3679" t="b">
        <v>1</v>
      </c>
      <c r="N3679" t="s">
        <v>8269</v>
      </c>
      <c r="O3679" s="9">
        <f t="shared" si="236"/>
        <v>101</v>
      </c>
      <c r="P3679">
        <f t="shared" si="237"/>
        <v>36.07</v>
      </c>
      <c r="Q3679" s="11" t="s">
        <v>8315</v>
      </c>
      <c r="R3679" t="s">
        <v>8316</v>
      </c>
      <c r="S3679" s="16">
        <f t="shared" si="238"/>
        <v>42128.627893518518</v>
      </c>
      <c r="T3679" s="16">
        <f t="shared" si="239"/>
        <v>42158.627893518518</v>
      </c>
    </row>
    <row r="3680" spans="1:20" ht="28" x14ac:dyDescent="0.3">
      <c r="A3680">
        <v>3520</v>
      </c>
      <c r="B3680" s="3" t="s">
        <v>3519</v>
      </c>
      <c r="C3680" s="3" t="s">
        <v>7630</v>
      </c>
      <c r="D3680" s="6">
        <v>2000</v>
      </c>
      <c r="E3680" s="8">
        <v>2015</v>
      </c>
      <c r="F3680" t="s">
        <v>8218</v>
      </c>
      <c r="G3680" t="s">
        <v>8224</v>
      </c>
      <c r="H3680" t="s">
        <v>8246</v>
      </c>
      <c r="I3680">
        <v>1441547220</v>
      </c>
      <c r="J3680">
        <v>1439322412</v>
      </c>
      <c r="K3680" t="b">
        <v>0</v>
      </c>
      <c r="L3680">
        <v>21</v>
      </c>
      <c r="M3680" t="b">
        <v>1</v>
      </c>
      <c r="N3680" t="s">
        <v>8269</v>
      </c>
      <c r="O3680" s="9">
        <f t="shared" si="236"/>
        <v>101</v>
      </c>
      <c r="P3680">
        <f t="shared" si="237"/>
        <v>95.95</v>
      </c>
      <c r="Q3680" s="11" t="s">
        <v>8315</v>
      </c>
      <c r="R3680" t="s">
        <v>8316</v>
      </c>
      <c r="S3680" s="16">
        <f t="shared" si="238"/>
        <v>42227.824212962965</v>
      </c>
      <c r="T3680" s="16">
        <f t="shared" si="239"/>
        <v>42253.57430555555</v>
      </c>
    </row>
    <row r="3681" spans="1:20" ht="42" x14ac:dyDescent="0.3">
      <c r="A3681">
        <v>3727</v>
      </c>
      <c r="B3681" s="3" t="s">
        <v>3724</v>
      </c>
      <c r="C3681" s="3" t="s">
        <v>7837</v>
      </c>
      <c r="D3681" s="6">
        <v>2000</v>
      </c>
      <c r="E3681" s="8">
        <v>2015</v>
      </c>
      <c r="F3681" t="s">
        <v>8218</v>
      </c>
      <c r="G3681" t="s">
        <v>8223</v>
      </c>
      <c r="H3681" t="s">
        <v>8245</v>
      </c>
      <c r="I3681">
        <v>1476939300</v>
      </c>
      <c r="J3681">
        <v>1474273294</v>
      </c>
      <c r="K3681" t="b">
        <v>0</v>
      </c>
      <c r="L3681">
        <v>33</v>
      </c>
      <c r="M3681" t="b">
        <v>1</v>
      </c>
      <c r="N3681" t="s">
        <v>8269</v>
      </c>
      <c r="O3681" s="9">
        <f t="shared" si="236"/>
        <v>101</v>
      </c>
      <c r="P3681">
        <f t="shared" si="237"/>
        <v>61.06</v>
      </c>
      <c r="Q3681" s="11" t="s">
        <v>8315</v>
      </c>
      <c r="R3681" t="s">
        <v>8316</v>
      </c>
      <c r="S3681" s="16">
        <f t="shared" si="238"/>
        <v>42632.348310185189</v>
      </c>
      <c r="T3681" s="16">
        <f t="shared" si="239"/>
        <v>42663.204861111109</v>
      </c>
    </row>
    <row r="3682" spans="1:20" ht="42" x14ac:dyDescent="0.3">
      <c r="A3682">
        <v>3594</v>
      </c>
      <c r="B3682" s="3" t="s">
        <v>3593</v>
      </c>
      <c r="C3682" s="3" t="s">
        <v>7704</v>
      </c>
      <c r="D3682" s="6">
        <v>1600</v>
      </c>
      <c r="E3682" s="8">
        <v>2015</v>
      </c>
      <c r="F3682" t="s">
        <v>8218</v>
      </c>
      <c r="G3682" t="s">
        <v>8223</v>
      </c>
      <c r="H3682" t="s">
        <v>8245</v>
      </c>
      <c r="I3682">
        <v>1472952982</v>
      </c>
      <c r="J3682">
        <v>1470792982</v>
      </c>
      <c r="K3682" t="b">
        <v>0</v>
      </c>
      <c r="L3682">
        <v>36</v>
      </c>
      <c r="M3682" t="b">
        <v>1</v>
      </c>
      <c r="N3682" t="s">
        <v>8269</v>
      </c>
      <c r="O3682" s="9">
        <f t="shared" si="236"/>
        <v>126</v>
      </c>
      <c r="P3682">
        <f t="shared" si="237"/>
        <v>55.97</v>
      </c>
      <c r="Q3682" s="11" t="s">
        <v>8315</v>
      </c>
      <c r="R3682" t="s">
        <v>8316</v>
      </c>
      <c r="S3682" s="16">
        <f t="shared" si="238"/>
        <v>42592.066921296297</v>
      </c>
      <c r="T3682" s="16">
        <f t="shared" si="239"/>
        <v>42617.066921296297</v>
      </c>
    </row>
    <row r="3683" spans="1:20" ht="42" x14ac:dyDescent="0.3">
      <c r="A3683">
        <v>3653</v>
      </c>
      <c r="B3683" s="3" t="s">
        <v>3650</v>
      </c>
      <c r="C3683" s="3" t="s">
        <v>7763</v>
      </c>
      <c r="D3683" s="6">
        <v>2000</v>
      </c>
      <c r="E3683" s="8">
        <v>2010</v>
      </c>
      <c r="F3683" t="s">
        <v>8218</v>
      </c>
      <c r="G3683" t="s">
        <v>8224</v>
      </c>
      <c r="H3683" t="s">
        <v>8246</v>
      </c>
      <c r="I3683">
        <v>1438764207</v>
      </c>
      <c r="J3683">
        <v>1436172207</v>
      </c>
      <c r="K3683" t="b">
        <v>0</v>
      </c>
      <c r="L3683">
        <v>33</v>
      </c>
      <c r="M3683" t="b">
        <v>1</v>
      </c>
      <c r="N3683" t="s">
        <v>8269</v>
      </c>
      <c r="O3683" s="9">
        <f t="shared" si="236"/>
        <v>101</v>
      </c>
      <c r="P3683">
        <f t="shared" si="237"/>
        <v>60.91</v>
      </c>
      <c r="Q3683" s="11" t="s">
        <v>8315</v>
      </c>
      <c r="R3683" t="s">
        <v>8316</v>
      </c>
      <c r="S3683" s="16">
        <f t="shared" si="238"/>
        <v>42191.363506944443</v>
      </c>
      <c r="T3683" s="16">
        <f t="shared" si="239"/>
        <v>42221.363506944443</v>
      </c>
    </row>
    <row r="3684" spans="1:20" ht="42" x14ac:dyDescent="0.3">
      <c r="A3684">
        <v>3955</v>
      </c>
      <c r="B3684" s="3" t="s">
        <v>3952</v>
      </c>
      <c r="C3684" s="3" t="s">
        <v>8062</v>
      </c>
      <c r="D3684" s="6">
        <v>1750</v>
      </c>
      <c r="E3684" s="8">
        <v>425</v>
      </c>
      <c r="F3684" t="s">
        <v>8220</v>
      </c>
      <c r="G3684" t="s">
        <v>8223</v>
      </c>
      <c r="H3684" t="s">
        <v>8245</v>
      </c>
      <c r="I3684">
        <v>1448745741</v>
      </c>
      <c r="J3684">
        <v>1446150141</v>
      </c>
      <c r="K3684" t="b">
        <v>0</v>
      </c>
      <c r="L3684">
        <v>8</v>
      </c>
      <c r="M3684" t="b">
        <v>0</v>
      </c>
      <c r="N3684" t="s">
        <v>8269</v>
      </c>
      <c r="O3684" s="9">
        <f t="shared" si="236"/>
        <v>24</v>
      </c>
      <c r="P3684">
        <f t="shared" si="237"/>
        <v>53.13</v>
      </c>
      <c r="Q3684" s="11" t="s">
        <v>8315</v>
      </c>
      <c r="R3684" t="s">
        <v>8316</v>
      </c>
      <c r="S3684" s="16">
        <f t="shared" si="238"/>
        <v>42306.848854166667</v>
      </c>
      <c r="T3684" s="16">
        <f t="shared" si="239"/>
        <v>42336.890520833331</v>
      </c>
    </row>
    <row r="3685" spans="1:20" ht="42" x14ac:dyDescent="0.3">
      <c r="A3685">
        <v>3373</v>
      </c>
      <c r="B3685" s="3" t="s">
        <v>3372</v>
      </c>
      <c r="C3685" s="3" t="s">
        <v>7483</v>
      </c>
      <c r="D3685" s="6">
        <v>2000</v>
      </c>
      <c r="E3685" s="8">
        <v>2005</v>
      </c>
      <c r="F3685" t="s">
        <v>8218</v>
      </c>
      <c r="G3685" t="s">
        <v>8224</v>
      </c>
      <c r="H3685" t="s">
        <v>8246</v>
      </c>
      <c r="I3685">
        <v>1437235200</v>
      </c>
      <c r="J3685">
        <v>1435177840</v>
      </c>
      <c r="K3685" t="b">
        <v>0</v>
      </c>
      <c r="L3685">
        <v>30</v>
      </c>
      <c r="M3685" t="b">
        <v>1</v>
      </c>
      <c r="N3685" t="s">
        <v>8269</v>
      </c>
      <c r="O3685" s="9">
        <f t="shared" si="236"/>
        <v>100</v>
      </c>
      <c r="P3685">
        <f t="shared" si="237"/>
        <v>66.83</v>
      </c>
      <c r="Q3685" s="11" t="s">
        <v>8315</v>
      </c>
      <c r="R3685" t="s">
        <v>8316</v>
      </c>
      <c r="S3685" s="16">
        <f t="shared" si="238"/>
        <v>42179.854629629626</v>
      </c>
      <c r="T3685" s="16">
        <f t="shared" si="239"/>
        <v>42203.666666666672</v>
      </c>
    </row>
    <row r="3686" spans="1:20" ht="42" x14ac:dyDescent="0.3">
      <c r="A3686">
        <v>533</v>
      </c>
      <c r="B3686" s="3" t="s">
        <v>534</v>
      </c>
      <c r="C3686" s="3" t="s">
        <v>4643</v>
      </c>
      <c r="D3686" s="6">
        <v>2000</v>
      </c>
      <c r="E3686" s="8">
        <v>2004</v>
      </c>
      <c r="F3686" t="s">
        <v>8218</v>
      </c>
      <c r="G3686" t="s">
        <v>8224</v>
      </c>
      <c r="H3686" t="s">
        <v>8246</v>
      </c>
      <c r="I3686">
        <v>1463394365</v>
      </c>
      <c r="J3686">
        <v>1461320765</v>
      </c>
      <c r="K3686" t="b">
        <v>0</v>
      </c>
      <c r="L3686">
        <v>17</v>
      </c>
      <c r="M3686" t="b">
        <v>1</v>
      </c>
      <c r="N3686" t="s">
        <v>8269</v>
      </c>
      <c r="O3686" s="9">
        <f t="shared" si="236"/>
        <v>100</v>
      </c>
      <c r="P3686">
        <f t="shared" si="237"/>
        <v>117.88</v>
      </c>
      <c r="Q3686" s="11" t="s">
        <v>8315</v>
      </c>
      <c r="R3686" t="s">
        <v>8316</v>
      </c>
      <c r="S3686" s="16">
        <f t="shared" si="238"/>
        <v>42482.43478009259</v>
      </c>
      <c r="T3686" s="16">
        <f t="shared" si="239"/>
        <v>42506.43478009259</v>
      </c>
    </row>
    <row r="3687" spans="1:20" ht="42" x14ac:dyDescent="0.3">
      <c r="A3687">
        <v>3967</v>
      </c>
      <c r="B3687" s="3" t="s">
        <v>3964</v>
      </c>
      <c r="C3687" s="3" t="s">
        <v>8074</v>
      </c>
      <c r="D3687" s="6">
        <v>1700</v>
      </c>
      <c r="E3687" s="8">
        <v>410</v>
      </c>
      <c r="F3687" t="s">
        <v>8220</v>
      </c>
      <c r="G3687" t="s">
        <v>8223</v>
      </c>
      <c r="H3687" t="s">
        <v>8245</v>
      </c>
      <c r="I3687">
        <v>1488783507</v>
      </c>
      <c r="J3687">
        <v>1486191507</v>
      </c>
      <c r="K3687" t="b">
        <v>0</v>
      </c>
      <c r="L3687">
        <v>10</v>
      </c>
      <c r="M3687" t="b">
        <v>0</v>
      </c>
      <c r="N3687" t="s">
        <v>8269</v>
      </c>
      <c r="O3687" s="9">
        <f t="shared" si="236"/>
        <v>24</v>
      </c>
      <c r="P3687">
        <f t="shared" si="237"/>
        <v>41</v>
      </c>
      <c r="Q3687" s="11" t="s">
        <v>8315</v>
      </c>
      <c r="R3687" t="s">
        <v>8316</v>
      </c>
      <c r="S3687" s="16">
        <f t="shared" si="238"/>
        <v>42770.290590277778</v>
      </c>
      <c r="T3687" s="16">
        <f t="shared" si="239"/>
        <v>42800.290590277778</v>
      </c>
    </row>
    <row r="3688" spans="1:20" ht="28" x14ac:dyDescent="0.3">
      <c r="A3688">
        <v>3159</v>
      </c>
      <c r="B3688" s="3" t="s">
        <v>3159</v>
      </c>
      <c r="C3688" s="3" t="s">
        <v>7269</v>
      </c>
      <c r="D3688" s="6">
        <v>1500</v>
      </c>
      <c r="E3688" s="8">
        <v>2002.22</v>
      </c>
      <c r="F3688" t="s">
        <v>8218</v>
      </c>
      <c r="G3688" t="s">
        <v>8223</v>
      </c>
      <c r="H3688" t="s">
        <v>8245</v>
      </c>
      <c r="I3688">
        <v>1326927600</v>
      </c>
      <c r="J3688">
        <v>1323221761</v>
      </c>
      <c r="K3688" t="b">
        <v>1</v>
      </c>
      <c r="L3688">
        <v>52</v>
      </c>
      <c r="M3688" t="b">
        <v>1</v>
      </c>
      <c r="N3688" t="s">
        <v>8269</v>
      </c>
      <c r="O3688" s="9">
        <f t="shared" si="236"/>
        <v>133</v>
      </c>
      <c r="P3688">
        <f t="shared" si="237"/>
        <v>38.5</v>
      </c>
      <c r="Q3688" s="11" t="s">
        <v>8315</v>
      </c>
      <c r="R3688" t="s">
        <v>8316</v>
      </c>
      <c r="S3688" s="16">
        <f t="shared" si="238"/>
        <v>40884.066678240742</v>
      </c>
      <c r="T3688" s="16">
        <f t="shared" si="239"/>
        <v>40926.958333333336</v>
      </c>
    </row>
    <row r="3689" spans="1:20" ht="42" x14ac:dyDescent="0.3">
      <c r="A3689">
        <v>3216</v>
      </c>
      <c r="B3689" s="3" t="s">
        <v>3216</v>
      </c>
      <c r="C3689" s="3" t="s">
        <v>7326</v>
      </c>
      <c r="D3689" s="6">
        <v>2000</v>
      </c>
      <c r="E3689" s="8">
        <v>2001</v>
      </c>
      <c r="F3689" t="s">
        <v>8218</v>
      </c>
      <c r="G3689" t="s">
        <v>8224</v>
      </c>
      <c r="H3689" t="s">
        <v>8246</v>
      </c>
      <c r="I3689">
        <v>1436625000</v>
      </c>
      <c r="J3689">
        <v>1433934371</v>
      </c>
      <c r="K3689" t="b">
        <v>1</v>
      </c>
      <c r="L3689">
        <v>35</v>
      </c>
      <c r="M3689" t="b">
        <v>1</v>
      </c>
      <c r="N3689" t="s">
        <v>8269</v>
      </c>
      <c r="O3689" s="9">
        <f t="shared" si="236"/>
        <v>100</v>
      </c>
      <c r="P3689">
        <f t="shared" si="237"/>
        <v>57.17</v>
      </c>
      <c r="Q3689" s="11" t="s">
        <v>8315</v>
      </c>
      <c r="R3689" t="s">
        <v>8316</v>
      </c>
      <c r="S3689" s="16">
        <f t="shared" si="238"/>
        <v>42165.462627314817</v>
      </c>
      <c r="T3689" s="16">
        <f t="shared" si="239"/>
        <v>42196.604166666672</v>
      </c>
    </row>
    <row r="3690" spans="1:20" ht="42" x14ac:dyDescent="0.3">
      <c r="A3690">
        <v>3385</v>
      </c>
      <c r="B3690" s="3" t="s">
        <v>3384</v>
      </c>
      <c r="C3690" s="3" t="s">
        <v>7495</v>
      </c>
      <c r="D3690" s="6">
        <v>2000</v>
      </c>
      <c r="E3690" s="8">
        <v>2000</v>
      </c>
      <c r="F3690" t="s">
        <v>8218</v>
      </c>
      <c r="G3690" t="s">
        <v>8223</v>
      </c>
      <c r="H3690" t="s">
        <v>8245</v>
      </c>
      <c r="I3690">
        <v>1418244552</v>
      </c>
      <c r="J3690">
        <v>1415652552</v>
      </c>
      <c r="K3690" t="b">
        <v>0</v>
      </c>
      <c r="L3690">
        <v>15</v>
      </c>
      <c r="M3690" t="b">
        <v>1</v>
      </c>
      <c r="N3690" t="s">
        <v>8269</v>
      </c>
      <c r="O3690" s="9">
        <f t="shared" si="236"/>
        <v>100</v>
      </c>
      <c r="P3690">
        <f t="shared" si="237"/>
        <v>133.33000000000001</v>
      </c>
      <c r="Q3690" s="11" t="s">
        <v>8315</v>
      </c>
      <c r="R3690" t="s">
        <v>8316</v>
      </c>
      <c r="S3690" s="16">
        <f t="shared" si="238"/>
        <v>41953.8675</v>
      </c>
      <c r="T3690" s="16">
        <f t="shared" si="239"/>
        <v>41983.8675</v>
      </c>
    </row>
    <row r="3691" spans="1:20" ht="42" x14ac:dyDescent="0.3">
      <c r="A3691">
        <v>3990</v>
      </c>
      <c r="B3691" s="3" t="s">
        <v>3986</v>
      </c>
      <c r="C3691" s="3" t="s">
        <v>8096</v>
      </c>
      <c r="D3691" s="6">
        <v>1650</v>
      </c>
      <c r="E3691" s="8">
        <v>69</v>
      </c>
      <c r="F3691" t="s">
        <v>8220</v>
      </c>
      <c r="G3691" t="s">
        <v>8224</v>
      </c>
      <c r="H3691" t="s">
        <v>8246</v>
      </c>
      <c r="I3691">
        <v>1456934893</v>
      </c>
      <c r="J3691">
        <v>1454342893</v>
      </c>
      <c r="K3691" t="b">
        <v>0</v>
      </c>
      <c r="L3691">
        <v>3</v>
      </c>
      <c r="M3691" t="b">
        <v>0</v>
      </c>
      <c r="N3691" t="s">
        <v>8269</v>
      </c>
      <c r="O3691" s="9">
        <f t="shared" si="236"/>
        <v>4</v>
      </c>
      <c r="P3691">
        <f t="shared" si="237"/>
        <v>23</v>
      </c>
      <c r="Q3691" s="11" t="s">
        <v>8315</v>
      </c>
      <c r="R3691" t="s">
        <v>8316</v>
      </c>
      <c r="S3691" s="16">
        <f t="shared" si="238"/>
        <v>42401.672372685185</v>
      </c>
      <c r="T3691" s="16">
        <f t="shared" si="239"/>
        <v>42431.672372685185</v>
      </c>
    </row>
    <row r="3692" spans="1:20" ht="42" x14ac:dyDescent="0.3">
      <c r="A3692">
        <v>3403</v>
      </c>
      <c r="B3692" s="3" t="s">
        <v>3402</v>
      </c>
      <c r="C3692" s="3" t="s">
        <v>7513</v>
      </c>
      <c r="D3692" s="6">
        <v>2000</v>
      </c>
      <c r="E3692" s="8">
        <v>2000</v>
      </c>
      <c r="F3692" t="s">
        <v>8218</v>
      </c>
      <c r="G3692" t="s">
        <v>8224</v>
      </c>
      <c r="H3692" t="s">
        <v>8246</v>
      </c>
      <c r="I3692">
        <v>1435230324</v>
      </c>
      <c r="J3692">
        <v>1432638324</v>
      </c>
      <c r="K3692" t="b">
        <v>0</v>
      </c>
      <c r="L3692">
        <v>17</v>
      </c>
      <c r="M3692" t="b">
        <v>1</v>
      </c>
      <c r="N3692" t="s">
        <v>8269</v>
      </c>
      <c r="O3692" s="9">
        <f t="shared" si="236"/>
        <v>100</v>
      </c>
      <c r="P3692">
        <f t="shared" si="237"/>
        <v>117.65</v>
      </c>
      <c r="Q3692" s="11" t="s">
        <v>8315</v>
      </c>
      <c r="R3692" t="s">
        <v>8316</v>
      </c>
      <c r="S3692" s="16">
        <f t="shared" si="238"/>
        <v>42150.462083333332</v>
      </c>
      <c r="T3692" s="16">
        <f t="shared" si="239"/>
        <v>42180.462083333332</v>
      </c>
    </row>
    <row r="3693" spans="1:20" ht="42" x14ac:dyDescent="0.3">
      <c r="A3693">
        <v>3431</v>
      </c>
      <c r="B3693" s="3" t="s">
        <v>3430</v>
      </c>
      <c r="C3693" s="3" t="s">
        <v>7541</v>
      </c>
      <c r="D3693" s="6">
        <v>2000</v>
      </c>
      <c r="E3693" s="8">
        <v>2000</v>
      </c>
      <c r="F3693" t="s">
        <v>8218</v>
      </c>
      <c r="G3693" t="s">
        <v>8223</v>
      </c>
      <c r="H3693" t="s">
        <v>8245</v>
      </c>
      <c r="I3693">
        <v>1408383153</v>
      </c>
      <c r="J3693">
        <v>1405791153</v>
      </c>
      <c r="K3693" t="b">
        <v>0</v>
      </c>
      <c r="L3693">
        <v>21</v>
      </c>
      <c r="M3693" t="b">
        <v>1</v>
      </c>
      <c r="N3693" t="s">
        <v>8269</v>
      </c>
      <c r="O3693" s="9">
        <f t="shared" si="236"/>
        <v>100</v>
      </c>
      <c r="P3693">
        <f t="shared" si="237"/>
        <v>95.24</v>
      </c>
      <c r="Q3693" s="11" t="s">
        <v>8315</v>
      </c>
      <c r="R3693" t="s">
        <v>8316</v>
      </c>
      <c r="S3693" s="16">
        <f t="shared" si="238"/>
        <v>41839.730937500004</v>
      </c>
      <c r="T3693" s="16">
        <f t="shared" si="239"/>
        <v>41869.730937500004</v>
      </c>
    </row>
    <row r="3694" spans="1:20" ht="42" x14ac:dyDescent="0.3">
      <c r="A3694">
        <v>3896</v>
      </c>
      <c r="B3694" s="3" t="s">
        <v>3893</v>
      </c>
      <c r="C3694" s="3" t="s">
        <v>8004</v>
      </c>
      <c r="D3694" s="6">
        <v>1600</v>
      </c>
      <c r="E3694" s="8">
        <v>170</v>
      </c>
      <c r="F3694" t="s">
        <v>8220</v>
      </c>
      <c r="G3694" t="s">
        <v>8223</v>
      </c>
      <c r="H3694" t="s">
        <v>8245</v>
      </c>
      <c r="I3694">
        <v>1402979778</v>
      </c>
      <c r="J3694">
        <v>1401770178</v>
      </c>
      <c r="K3694" t="b">
        <v>0</v>
      </c>
      <c r="L3694">
        <v>4</v>
      </c>
      <c r="M3694" t="b">
        <v>0</v>
      </c>
      <c r="N3694" t="s">
        <v>8269</v>
      </c>
      <c r="O3694" s="9">
        <f t="shared" si="236"/>
        <v>11</v>
      </c>
      <c r="P3694">
        <f t="shared" si="237"/>
        <v>42.5</v>
      </c>
      <c r="Q3694" s="11" t="s">
        <v>8315</v>
      </c>
      <c r="R3694" t="s">
        <v>8316</v>
      </c>
      <c r="S3694" s="16">
        <f t="shared" si="238"/>
        <v>41793.191875000004</v>
      </c>
      <c r="T3694" s="16">
        <f t="shared" si="239"/>
        <v>41807.191875000004</v>
      </c>
    </row>
    <row r="3695" spans="1:20" ht="42" x14ac:dyDescent="0.3">
      <c r="A3695">
        <v>4091</v>
      </c>
      <c r="B3695" s="3" t="s">
        <v>4087</v>
      </c>
      <c r="C3695" s="3" t="s">
        <v>8194</v>
      </c>
      <c r="D3695" s="6">
        <v>1600</v>
      </c>
      <c r="E3695" s="8">
        <v>204</v>
      </c>
      <c r="F3695" t="s">
        <v>8220</v>
      </c>
      <c r="G3695" t="s">
        <v>8223</v>
      </c>
      <c r="H3695" t="s">
        <v>8245</v>
      </c>
      <c r="I3695">
        <v>1421410151</v>
      </c>
      <c r="J3695">
        <v>1418818151</v>
      </c>
      <c r="K3695" t="b">
        <v>0</v>
      </c>
      <c r="L3695">
        <v>8</v>
      </c>
      <c r="M3695" t="b">
        <v>0</v>
      </c>
      <c r="N3695" t="s">
        <v>8269</v>
      </c>
      <c r="O3695" s="9">
        <f t="shared" si="236"/>
        <v>13</v>
      </c>
      <c r="P3695">
        <f t="shared" si="237"/>
        <v>25.5</v>
      </c>
      <c r="Q3695" s="11" t="s">
        <v>8315</v>
      </c>
      <c r="R3695" t="s">
        <v>8316</v>
      </c>
      <c r="S3695" s="16">
        <f t="shared" si="238"/>
        <v>41990.506377314814</v>
      </c>
      <c r="T3695" s="16">
        <f t="shared" si="239"/>
        <v>42020.506377314814</v>
      </c>
    </row>
    <row r="3696" spans="1:20" ht="42" x14ac:dyDescent="0.3">
      <c r="A3696">
        <v>3445</v>
      </c>
      <c r="B3696" s="3" t="s">
        <v>3444</v>
      </c>
      <c r="C3696" s="3" t="s">
        <v>7555</v>
      </c>
      <c r="D3696" s="6">
        <v>2000</v>
      </c>
      <c r="E3696" s="8">
        <v>2000</v>
      </c>
      <c r="F3696" t="s">
        <v>8218</v>
      </c>
      <c r="G3696" t="s">
        <v>8224</v>
      </c>
      <c r="H3696" t="s">
        <v>8246</v>
      </c>
      <c r="I3696">
        <v>1445604236</v>
      </c>
      <c r="J3696">
        <v>1443185036</v>
      </c>
      <c r="K3696" t="b">
        <v>0</v>
      </c>
      <c r="L3696">
        <v>31</v>
      </c>
      <c r="M3696" t="b">
        <v>1</v>
      </c>
      <c r="N3696" t="s">
        <v>8269</v>
      </c>
      <c r="O3696" s="9">
        <f t="shared" si="236"/>
        <v>100</v>
      </c>
      <c r="P3696">
        <f t="shared" si="237"/>
        <v>64.52</v>
      </c>
      <c r="Q3696" s="11" t="s">
        <v>8315</v>
      </c>
      <c r="R3696" t="s">
        <v>8316</v>
      </c>
      <c r="S3696" s="16">
        <f t="shared" si="238"/>
        <v>42272.530509259261</v>
      </c>
      <c r="T3696" s="16">
        <f t="shared" si="239"/>
        <v>42300.530509259261</v>
      </c>
    </row>
    <row r="3697" spans="1:20" ht="42" x14ac:dyDescent="0.3">
      <c r="A3697">
        <v>3627</v>
      </c>
      <c r="B3697" s="3" t="s">
        <v>3625</v>
      </c>
      <c r="C3697" s="3" t="s">
        <v>7737</v>
      </c>
      <c r="D3697" s="6">
        <v>2000</v>
      </c>
      <c r="E3697" s="8">
        <v>2000</v>
      </c>
      <c r="F3697" t="s">
        <v>8218</v>
      </c>
      <c r="G3697" t="s">
        <v>8223</v>
      </c>
      <c r="H3697" t="s">
        <v>8245</v>
      </c>
      <c r="I3697">
        <v>1463803140</v>
      </c>
      <c r="J3697">
        <v>1459446487</v>
      </c>
      <c r="K3697" t="b">
        <v>0</v>
      </c>
      <c r="L3697">
        <v>29</v>
      </c>
      <c r="M3697" t="b">
        <v>1</v>
      </c>
      <c r="N3697" t="s">
        <v>8269</v>
      </c>
      <c r="O3697" s="9">
        <f t="shared" si="236"/>
        <v>100</v>
      </c>
      <c r="P3697">
        <f t="shared" si="237"/>
        <v>68.97</v>
      </c>
      <c r="Q3697" s="11" t="s">
        <v>8315</v>
      </c>
      <c r="R3697" t="s">
        <v>8316</v>
      </c>
      <c r="S3697" s="16">
        <f t="shared" si="238"/>
        <v>42460.741747685184</v>
      </c>
      <c r="T3697" s="16">
        <f t="shared" si="239"/>
        <v>42511.165972222225</v>
      </c>
    </row>
    <row r="3698" spans="1:20" ht="42" x14ac:dyDescent="0.3">
      <c r="A3698">
        <v>3383</v>
      </c>
      <c r="B3698" s="3" t="s">
        <v>3382</v>
      </c>
      <c r="C3698" s="3" t="s">
        <v>7493</v>
      </c>
      <c r="D3698" s="6">
        <v>1750</v>
      </c>
      <c r="E3698" s="8">
        <v>1955</v>
      </c>
      <c r="F3698" t="s">
        <v>8218</v>
      </c>
      <c r="G3698" t="s">
        <v>8223</v>
      </c>
      <c r="H3698" t="s">
        <v>8245</v>
      </c>
      <c r="I3698">
        <v>1466707620</v>
      </c>
      <c r="J3698">
        <v>1464979620</v>
      </c>
      <c r="K3698" t="b">
        <v>0</v>
      </c>
      <c r="L3698">
        <v>30</v>
      </c>
      <c r="M3698" t="b">
        <v>1</v>
      </c>
      <c r="N3698" t="s">
        <v>8269</v>
      </c>
      <c r="O3698" s="9">
        <f t="shared" si="236"/>
        <v>112</v>
      </c>
      <c r="P3698">
        <f t="shared" si="237"/>
        <v>65.17</v>
      </c>
      <c r="Q3698" s="11" t="s">
        <v>8315</v>
      </c>
      <c r="R3698" t="s">
        <v>8316</v>
      </c>
      <c r="S3698" s="16">
        <f t="shared" si="238"/>
        <v>42524.782638888893</v>
      </c>
      <c r="T3698" s="16">
        <f t="shared" si="239"/>
        <v>42544.782638888893</v>
      </c>
    </row>
    <row r="3699" spans="1:20" x14ac:dyDescent="0.3">
      <c r="A3699">
        <v>3271</v>
      </c>
      <c r="B3699" s="3" t="s">
        <v>3271</v>
      </c>
      <c r="C3699" s="3" t="s">
        <v>7381</v>
      </c>
      <c r="D3699" s="6">
        <v>1500</v>
      </c>
      <c r="E3699" s="8">
        <v>1950</v>
      </c>
      <c r="F3699" t="s">
        <v>8218</v>
      </c>
      <c r="G3699" t="s">
        <v>8224</v>
      </c>
      <c r="H3699" t="s">
        <v>8246</v>
      </c>
      <c r="I3699">
        <v>1414927775</v>
      </c>
      <c r="J3699">
        <v>1412332175</v>
      </c>
      <c r="K3699" t="b">
        <v>1</v>
      </c>
      <c r="L3699">
        <v>51</v>
      </c>
      <c r="M3699" t="b">
        <v>1</v>
      </c>
      <c r="N3699" t="s">
        <v>8269</v>
      </c>
      <c r="O3699" s="9">
        <f t="shared" si="236"/>
        <v>130</v>
      </c>
      <c r="P3699">
        <f t="shared" si="237"/>
        <v>38.24</v>
      </c>
      <c r="Q3699" s="11" t="s">
        <v>8315</v>
      </c>
      <c r="R3699" t="s">
        <v>8316</v>
      </c>
      <c r="S3699" s="16">
        <f t="shared" si="238"/>
        <v>41915.437210648146</v>
      </c>
      <c r="T3699" s="16">
        <f t="shared" si="239"/>
        <v>41945.478877314818</v>
      </c>
    </row>
    <row r="3700" spans="1:20" ht="42" x14ac:dyDescent="0.3">
      <c r="A3700">
        <v>3479</v>
      </c>
      <c r="B3700" s="3" t="s">
        <v>3478</v>
      </c>
      <c r="C3700" s="3" t="s">
        <v>7589</v>
      </c>
      <c r="D3700" s="6">
        <v>1500</v>
      </c>
      <c r="E3700" s="8">
        <v>1918</v>
      </c>
      <c r="F3700" t="s">
        <v>8218</v>
      </c>
      <c r="G3700" t="s">
        <v>8224</v>
      </c>
      <c r="H3700" t="s">
        <v>8246</v>
      </c>
      <c r="I3700">
        <v>1403382680</v>
      </c>
      <c r="J3700">
        <v>1400790680</v>
      </c>
      <c r="K3700" t="b">
        <v>0</v>
      </c>
      <c r="L3700">
        <v>56</v>
      </c>
      <c r="M3700" t="b">
        <v>1</v>
      </c>
      <c r="N3700" t="s">
        <v>8269</v>
      </c>
      <c r="O3700" s="9">
        <f t="shared" si="236"/>
        <v>128</v>
      </c>
      <c r="P3700">
        <f t="shared" si="237"/>
        <v>34.25</v>
      </c>
      <c r="Q3700" s="11" t="s">
        <v>8315</v>
      </c>
      <c r="R3700" t="s">
        <v>8316</v>
      </c>
      <c r="S3700" s="16">
        <f t="shared" si="238"/>
        <v>41781.855092592588</v>
      </c>
      <c r="T3700" s="16">
        <f t="shared" si="239"/>
        <v>41811.855092592588</v>
      </c>
    </row>
    <row r="3701" spans="1:20" ht="42" x14ac:dyDescent="0.3">
      <c r="A3701">
        <v>2842</v>
      </c>
      <c r="B3701" s="3" t="s">
        <v>2842</v>
      </c>
      <c r="C3701" s="3" t="s">
        <v>6952</v>
      </c>
      <c r="D3701" s="6">
        <v>1500</v>
      </c>
      <c r="E3701" s="8">
        <v>0</v>
      </c>
      <c r="F3701" t="s">
        <v>8220</v>
      </c>
      <c r="G3701" t="s">
        <v>8224</v>
      </c>
      <c r="H3701" t="s">
        <v>8246</v>
      </c>
      <c r="I3701">
        <v>1403348400</v>
      </c>
      <c r="J3701">
        <v>1401058295</v>
      </c>
      <c r="K3701" t="b">
        <v>0</v>
      </c>
      <c r="L3701">
        <v>0</v>
      </c>
      <c r="M3701" t="b">
        <v>0</v>
      </c>
      <c r="N3701" t="s">
        <v>8269</v>
      </c>
      <c r="O3701" s="9">
        <f t="shared" si="236"/>
        <v>0</v>
      </c>
      <c r="P3701">
        <f t="shared" si="237"/>
        <v>0</v>
      </c>
      <c r="Q3701" s="11" t="s">
        <v>8315</v>
      </c>
      <c r="R3701" t="s">
        <v>8316</v>
      </c>
      <c r="S3701" s="16">
        <f t="shared" si="238"/>
        <v>41784.952488425923</v>
      </c>
      <c r="T3701" s="16">
        <f t="shared" si="239"/>
        <v>41811.458333333336</v>
      </c>
    </row>
    <row r="3702" spans="1:20" ht="42" x14ac:dyDescent="0.3">
      <c r="A3702">
        <v>2904</v>
      </c>
      <c r="B3702" s="3" t="s">
        <v>2904</v>
      </c>
      <c r="C3702" s="3" t="s">
        <v>7014</v>
      </c>
      <c r="D3702" s="6">
        <v>1500</v>
      </c>
      <c r="E3702" s="8">
        <v>75</v>
      </c>
      <c r="F3702" t="s">
        <v>8220</v>
      </c>
      <c r="G3702" t="s">
        <v>8224</v>
      </c>
      <c r="H3702" t="s">
        <v>8246</v>
      </c>
      <c r="I3702">
        <v>1415534400</v>
      </c>
      <c r="J3702">
        <v>1414538031</v>
      </c>
      <c r="K3702" t="b">
        <v>0</v>
      </c>
      <c r="L3702">
        <v>4</v>
      </c>
      <c r="M3702" t="b">
        <v>0</v>
      </c>
      <c r="N3702" t="s">
        <v>8269</v>
      </c>
      <c r="O3702" s="9">
        <f t="shared" si="236"/>
        <v>5</v>
      </c>
      <c r="P3702">
        <f t="shared" si="237"/>
        <v>18.75</v>
      </c>
      <c r="Q3702" s="11" t="s">
        <v>8315</v>
      </c>
      <c r="R3702" t="s">
        <v>8316</v>
      </c>
      <c r="S3702" s="16">
        <f t="shared" si="238"/>
        <v>41940.967951388891</v>
      </c>
      <c r="T3702" s="16">
        <f t="shared" si="239"/>
        <v>41952.5</v>
      </c>
    </row>
    <row r="3703" spans="1:20" ht="42" x14ac:dyDescent="0.3">
      <c r="A3703">
        <v>1289</v>
      </c>
      <c r="B3703" s="3" t="s">
        <v>1290</v>
      </c>
      <c r="C3703" s="3" t="s">
        <v>5399</v>
      </c>
      <c r="D3703" s="6">
        <v>1500</v>
      </c>
      <c r="E3703" s="8">
        <v>1876</v>
      </c>
      <c r="F3703" t="s">
        <v>8218</v>
      </c>
      <c r="G3703" t="s">
        <v>8223</v>
      </c>
      <c r="H3703" t="s">
        <v>8245</v>
      </c>
      <c r="I3703">
        <v>1483499645</v>
      </c>
      <c r="J3703">
        <v>1480907645</v>
      </c>
      <c r="K3703" t="b">
        <v>0</v>
      </c>
      <c r="L3703">
        <v>52</v>
      </c>
      <c r="M3703" t="b">
        <v>1</v>
      </c>
      <c r="N3703" t="s">
        <v>8269</v>
      </c>
      <c r="O3703" s="9">
        <f t="shared" si="236"/>
        <v>125</v>
      </c>
      <c r="P3703">
        <f t="shared" si="237"/>
        <v>36.08</v>
      </c>
      <c r="Q3703" s="11" t="s">
        <v>8315</v>
      </c>
      <c r="R3703" t="s">
        <v>8316</v>
      </c>
      <c r="S3703" s="16">
        <f t="shared" si="238"/>
        <v>42709.134780092587</v>
      </c>
      <c r="T3703" s="16">
        <f t="shared" si="239"/>
        <v>42739.134780092587</v>
      </c>
    </row>
    <row r="3704" spans="1:20" ht="42" x14ac:dyDescent="0.3">
      <c r="A3704">
        <v>2835</v>
      </c>
      <c r="B3704" s="3" t="s">
        <v>2835</v>
      </c>
      <c r="C3704" s="3" t="s">
        <v>6945</v>
      </c>
      <c r="D3704" s="6">
        <v>1000</v>
      </c>
      <c r="E3704" s="8">
        <v>1870.99</v>
      </c>
      <c r="F3704" t="s">
        <v>8218</v>
      </c>
      <c r="G3704" t="s">
        <v>8224</v>
      </c>
      <c r="H3704" t="s">
        <v>8246</v>
      </c>
      <c r="I3704">
        <v>1449273600</v>
      </c>
      <c r="J3704">
        <v>1446742417</v>
      </c>
      <c r="K3704" t="b">
        <v>0</v>
      </c>
      <c r="L3704">
        <v>93</v>
      </c>
      <c r="M3704" t="b">
        <v>1</v>
      </c>
      <c r="N3704" t="s">
        <v>8269</v>
      </c>
      <c r="O3704" s="9">
        <f t="shared" si="236"/>
        <v>187</v>
      </c>
      <c r="P3704">
        <f t="shared" si="237"/>
        <v>20.12</v>
      </c>
      <c r="Q3704" s="11" t="s">
        <v>8315</v>
      </c>
      <c r="R3704" t="s">
        <v>8316</v>
      </c>
      <c r="S3704" s="16">
        <f t="shared" si="238"/>
        <v>42313.703900462962</v>
      </c>
      <c r="T3704" s="16">
        <f t="shared" si="239"/>
        <v>42343</v>
      </c>
    </row>
    <row r="3705" spans="1:20" ht="42" x14ac:dyDescent="0.3">
      <c r="A3705">
        <v>1292</v>
      </c>
      <c r="B3705" s="3" t="s">
        <v>1293</v>
      </c>
      <c r="C3705" s="3" t="s">
        <v>5402</v>
      </c>
      <c r="D3705" s="6">
        <v>1700</v>
      </c>
      <c r="E3705" s="8">
        <v>1870</v>
      </c>
      <c r="F3705" t="s">
        <v>8218</v>
      </c>
      <c r="G3705" t="s">
        <v>8224</v>
      </c>
      <c r="H3705" t="s">
        <v>8246</v>
      </c>
      <c r="I3705">
        <v>1444172340</v>
      </c>
      <c r="J3705">
        <v>1441822828</v>
      </c>
      <c r="K3705" t="b">
        <v>0</v>
      </c>
      <c r="L3705">
        <v>52</v>
      </c>
      <c r="M3705" t="b">
        <v>1</v>
      </c>
      <c r="N3705" t="s">
        <v>8269</v>
      </c>
      <c r="O3705" s="9">
        <f t="shared" si="236"/>
        <v>110</v>
      </c>
      <c r="P3705">
        <f t="shared" si="237"/>
        <v>35.96</v>
      </c>
      <c r="Q3705" s="11" t="s">
        <v>8315</v>
      </c>
      <c r="R3705" t="s">
        <v>8316</v>
      </c>
      <c r="S3705" s="16">
        <f t="shared" si="238"/>
        <v>42256.764212962968</v>
      </c>
      <c r="T3705" s="16">
        <f t="shared" si="239"/>
        <v>42283.957638888889</v>
      </c>
    </row>
    <row r="3706" spans="1:20" ht="28" x14ac:dyDescent="0.3">
      <c r="A3706">
        <v>3707</v>
      </c>
      <c r="B3706" s="3" t="s">
        <v>3704</v>
      </c>
      <c r="C3706" s="3" t="s">
        <v>7817</v>
      </c>
      <c r="D3706" s="6">
        <v>1000</v>
      </c>
      <c r="E3706" s="8">
        <v>1860</v>
      </c>
      <c r="F3706" t="s">
        <v>8218</v>
      </c>
      <c r="G3706" t="s">
        <v>8223</v>
      </c>
      <c r="H3706" t="s">
        <v>8245</v>
      </c>
      <c r="I3706">
        <v>1469165160</v>
      </c>
      <c r="J3706">
        <v>1467335378</v>
      </c>
      <c r="K3706" t="b">
        <v>0</v>
      </c>
      <c r="L3706">
        <v>23</v>
      </c>
      <c r="M3706" t="b">
        <v>1</v>
      </c>
      <c r="N3706" t="s">
        <v>8269</v>
      </c>
      <c r="O3706" s="9">
        <f t="shared" si="236"/>
        <v>186</v>
      </c>
      <c r="P3706">
        <f t="shared" si="237"/>
        <v>80.87</v>
      </c>
      <c r="Q3706" s="11" t="s">
        <v>8315</v>
      </c>
      <c r="R3706" t="s">
        <v>8316</v>
      </c>
      <c r="S3706" s="16">
        <f t="shared" si="238"/>
        <v>42552.048356481479</v>
      </c>
      <c r="T3706" s="16">
        <f t="shared" si="239"/>
        <v>42573.226388888885</v>
      </c>
    </row>
    <row r="3707" spans="1:20" ht="42" x14ac:dyDescent="0.3">
      <c r="A3707">
        <v>3443</v>
      </c>
      <c r="B3707" s="3" t="s">
        <v>3442</v>
      </c>
      <c r="C3707" s="3" t="s">
        <v>7553</v>
      </c>
      <c r="D3707" s="6">
        <v>1000</v>
      </c>
      <c r="E3707" s="8">
        <v>1855</v>
      </c>
      <c r="F3707" t="s">
        <v>8218</v>
      </c>
      <c r="G3707" t="s">
        <v>8223</v>
      </c>
      <c r="H3707" t="s">
        <v>8245</v>
      </c>
      <c r="I3707">
        <v>1410266146</v>
      </c>
      <c r="J3707">
        <v>1407674146</v>
      </c>
      <c r="K3707" t="b">
        <v>0</v>
      </c>
      <c r="L3707">
        <v>45</v>
      </c>
      <c r="M3707" t="b">
        <v>1</v>
      </c>
      <c r="N3707" t="s">
        <v>8269</v>
      </c>
      <c r="O3707" s="9">
        <f t="shared" si="236"/>
        <v>186</v>
      </c>
      <c r="P3707">
        <f t="shared" si="237"/>
        <v>41.22</v>
      </c>
      <c r="Q3707" s="11" t="s">
        <v>8315</v>
      </c>
      <c r="R3707" t="s">
        <v>8316</v>
      </c>
      <c r="S3707" s="16">
        <f t="shared" si="238"/>
        <v>41861.524837962963</v>
      </c>
      <c r="T3707" s="16">
        <f t="shared" si="239"/>
        <v>41891.524837962963</v>
      </c>
    </row>
    <row r="3708" spans="1:20" ht="28" x14ac:dyDescent="0.3">
      <c r="A3708">
        <v>3710</v>
      </c>
      <c r="B3708" s="3" t="s">
        <v>3707</v>
      </c>
      <c r="C3708" s="3" t="s">
        <v>7820</v>
      </c>
      <c r="D3708" s="6">
        <v>1300</v>
      </c>
      <c r="E3708" s="8">
        <v>1835</v>
      </c>
      <c r="F3708" t="s">
        <v>8218</v>
      </c>
      <c r="G3708" t="s">
        <v>8223</v>
      </c>
      <c r="H3708" t="s">
        <v>8245</v>
      </c>
      <c r="I3708">
        <v>1428068988</v>
      </c>
      <c r="J3708">
        <v>1425908988</v>
      </c>
      <c r="K3708" t="b">
        <v>0</v>
      </c>
      <c r="L3708">
        <v>27</v>
      </c>
      <c r="M3708" t="b">
        <v>1</v>
      </c>
      <c r="N3708" t="s">
        <v>8269</v>
      </c>
      <c r="O3708" s="9">
        <f t="shared" si="236"/>
        <v>141</v>
      </c>
      <c r="P3708">
        <f t="shared" si="237"/>
        <v>67.959999999999994</v>
      </c>
      <c r="Q3708" s="11" t="s">
        <v>8315</v>
      </c>
      <c r="R3708" t="s">
        <v>8316</v>
      </c>
      <c r="S3708" s="16">
        <f t="shared" si="238"/>
        <v>42072.576249999998</v>
      </c>
      <c r="T3708" s="16">
        <f t="shared" si="239"/>
        <v>42097.576249999998</v>
      </c>
    </row>
    <row r="3709" spans="1:20" ht="42" x14ac:dyDescent="0.3">
      <c r="A3709">
        <v>3571</v>
      </c>
      <c r="B3709" s="3" t="s">
        <v>3570</v>
      </c>
      <c r="C3709" s="3" t="s">
        <v>7681</v>
      </c>
      <c r="D3709" s="6">
        <v>1500</v>
      </c>
      <c r="E3709" s="8">
        <v>1831</v>
      </c>
      <c r="F3709" t="s">
        <v>8218</v>
      </c>
      <c r="G3709" t="s">
        <v>8224</v>
      </c>
      <c r="H3709" t="s">
        <v>8246</v>
      </c>
      <c r="I3709">
        <v>1414701413</v>
      </c>
      <c r="J3709">
        <v>1412109413</v>
      </c>
      <c r="K3709" t="b">
        <v>0</v>
      </c>
      <c r="L3709">
        <v>25</v>
      </c>
      <c r="M3709" t="b">
        <v>1</v>
      </c>
      <c r="N3709" t="s">
        <v>8269</v>
      </c>
      <c r="O3709" s="9">
        <f t="shared" si="236"/>
        <v>122</v>
      </c>
      <c r="P3709">
        <f t="shared" si="237"/>
        <v>73.239999999999995</v>
      </c>
      <c r="Q3709" s="11" t="s">
        <v>8315</v>
      </c>
      <c r="R3709" t="s">
        <v>8316</v>
      </c>
      <c r="S3709" s="16">
        <f t="shared" si="238"/>
        <v>41912.858946759261</v>
      </c>
      <c r="T3709" s="16">
        <f t="shared" si="239"/>
        <v>41942.858946759261</v>
      </c>
    </row>
    <row r="3710" spans="1:20" ht="42" x14ac:dyDescent="0.3">
      <c r="A3710">
        <v>3270</v>
      </c>
      <c r="B3710" s="3" t="s">
        <v>3270</v>
      </c>
      <c r="C3710" s="3" t="s">
        <v>7380</v>
      </c>
      <c r="D3710" s="6">
        <v>1800</v>
      </c>
      <c r="E3710" s="8">
        <v>1830</v>
      </c>
      <c r="F3710" t="s">
        <v>8218</v>
      </c>
      <c r="G3710" t="s">
        <v>8224</v>
      </c>
      <c r="H3710" t="s">
        <v>8246</v>
      </c>
      <c r="I3710">
        <v>1436705265</v>
      </c>
      <c r="J3710">
        <v>1434113265</v>
      </c>
      <c r="K3710" t="b">
        <v>1</v>
      </c>
      <c r="L3710">
        <v>30</v>
      </c>
      <c r="M3710" t="b">
        <v>1</v>
      </c>
      <c r="N3710" t="s">
        <v>8269</v>
      </c>
      <c r="O3710" s="9">
        <f t="shared" si="236"/>
        <v>102</v>
      </c>
      <c r="P3710">
        <f t="shared" si="237"/>
        <v>61</v>
      </c>
      <c r="Q3710" s="11" t="s">
        <v>8315</v>
      </c>
      <c r="R3710" t="s">
        <v>8316</v>
      </c>
      <c r="S3710" s="16">
        <f t="shared" si="238"/>
        <v>42167.533159722225</v>
      </c>
      <c r="T3710" s="16">
        <f t="shared" si="239"/>
        <v>42197.533159722225</v>
      </c>
    </row>
    <row r="3711" spans="1:20" ht="42" x14ac:dyDescent="0.3">
      <c r="A3711">
        <v>3810</v>
      </c>
      <c r="B3711" s="3" t="s">
        <v>3807</v>
      </c>
      <c r="C3711" s="3" t="s">
        <v>7920</v>
      </c>
      <c r="D3711" s="6">
        <v>1500</v>
      </c>
      <c r="E3711" s="8">
        <v>1826</v>
      </c>
      <c r="F3711" t="s">
        <v>8218</v>
      </c>
      <c r="G3711" t="s">
        <v>8223</v>
      </c>
      <c r="H3711" t="s">
        <v>8245</v>
      </c>
      <c r="I3711">
        <v>1426965758</v>
      </c>
      <c r="J3711">
        <v>1424377358</v>
      </c>
      <c r="K3711" t="b">
        <v>0</v>
      </c>
      <c r="L3711">
        <v>26</v>
      </c>
      <c r="M3711" t="b">
        <v>1</v>
      </c>
      <c r="N3711" t="s">
        <v>8269</v>
      </c>
      <c r="O3711" s="9">
        <f t="shared" si="236"/>
        <v>122</v>
      </c>
      <c r="P3711">
        <f t="shared" si="237"/>
        <v>70.23</v>
      </c>
      <c r="Q3711" s="11" t="s">
        <v>8315</v>
      </c>
      <c r="R3711" t="s">
        <v>8316</v>
      </c>
      <c r="S3711" s="16">
        <f t="shared" si="238"/>
        <v>42054.849050925928</v>
      </c>
      <c r="T3711" s="16">
        <f t="shared" si="239"/>
        <v>42084.807384259257</v>
      </c>
    </row>
    <row r="3712" spans="1:20" ht="42" x14ac:dyDescent="0.3">
      <c r="A3712">
        <v>3706</v>
      </c>
      <c r="B3712" s="3" t="s">
        <v>3703</v>
      </c>
      <c r="C3712" s="3" t="s">
        <v>7816</v>
      </c>
      <c r="D3712" s="6">
        <v>1500</v>
      </c>
      <c r="E3712" s="8">
        <v>1820</v>
      </c>
      <c r="F3712" t="s">
        <v>8218</v>
      </c>
      <c r="G3712" t="s">
        <v>8223</v>
      </c>
      <c r="H3712" t="s">
        <v>8245</v>
      </c>
      <c r="I3712">
        <v>1410558949</v>
      </c>
      <c r="J3712">
        <v>1409262949</v>
      </c>
      <c r="K3712" t="b">
        <v>0</v>
      </c>
      <c r="L3712">
        <v>13</v>
      </c>
      <c r="M3712" t="b">
        <v>1</v>
      </c>
      <c r="N3712" t="s">
        <v>8269</v>
      </c>
      <c r="O3712" s="9">
        <f t="shared" si="236"/>
        <v>121</v>
      </c>
      <c r="P3712">
        <f t="shared" si="237"/>
        <v>140</v>
      </c>
      <c r="Q3712" s="11" t="s">
        <v>8315</v>
      </c>
      <c r="R3712" t="s">
        <v>8316</v>
      </c>
      <c r="S3712" s="16">
        <f t="shared" si="238"/>
        <v>41879.913761574076</v>
      </c>
      <c r="T3712" s="16">
        <f t="shared" si="239"/>
        <v>41894.913761574076</v>
      </c>
    </row>
    <row r="3713" spans="1:20" ht="42" x14ac:dyDescent="0.3">
      <c r="A3713">
        <v>3275</v>
      </c>
      <c r="B3713" s="3" t="s">
        <v>3275</v>
      </c>
      <c r="C3713" s="3" t="s">
        <v>7385</v>
      </c>
      <c r="D3713" s="6">
        <v>1800</v>
      </c>
      <c r="E3713" s="8">
        <v>1805</v>
      </c>
      <c r="F3713" t="s">
        <v>8218</v>
      </c>
      <c r="G3713" t="s">
        <v>8223</v>
      </c>
      <c r="H3713" t="s">
        <v>8245</v>
      </c>
      <c r="I3713">
        <v>1423456200</v>
      </c>
      <c r="J3713">
        <v>1421183271</v>
      </c>
      <c r="K3713" t="b">
        <v>1</v>
      </c>
      <c r="L3713">
        <v>12</v>
      </c>
      <c r="M3713" t="b">
        <v>1</v>
      </c>
      <c r="N3713" t="s">
        <v>8269</v>
      </c>
      <c r="O3713" s="9">
        <f t="shared" si="236"/>
        <v>100</v>
      </c>
      <c r="P3713">
        <f t="shared" si="237"/>
        <v>150.41999999999999</v>
      </c>
      <c r="Q3713" s="11" t="s">
        <v>8315</v>
      </c>
      <c r="R3713" t="s">
        <v>8316</v>
      </c>
      <c r="S3713" s="16">
        <f t="shared" si="238"/>
        <v>42017.88045138889</v>
      </c>
      <c r="T3713" s="16">
        <f t="shared" si="239"/>
        <v>42044.1875</v>
      </c>
    </row>
    <row r="3714" spans="1:20" ht="42" x14ac:dyDescent="0.3">
      <c r="A3714">
        <v>3690</v>
      </c>
      <c r="B3714" s="3" t="s">
        <v>3687</v>
      </c>
      <c r="C3714" s="3" t="s">
        <v>7800</v>
      </c>
      <c r="D3714" s="6">
        <v>1500</v>
      </c>
      <c r="E3714" s="8">
        <v>1800</v>
      </c>
      <c r="F3714" t="s">
        <v>8218</v>
      </c>
      <c r="G3714" t="s">
        <v>8223</v>
      </c>
      <c r="H3714" t="s">
        <v>8245</v>
      </c>
      <c r="I3714">
        <v>1417101683</v>
      </c>
      <c r="J3714">
        <v>1414506083</v>
      </c>
      <c r="K3714" t="b">
        <v>0</v>
      </c>
      <c r="L3714">
        <v>31</v>
      </c>
      <c r="M3714" t="b">
        <v>1</v>
      </c>
      <c r="N3714" t="s">
        <v>8269</v>
      </c>
      <c r="O3714" s="9">
        <f t="shared" si="236"/>
        <v>120</v>
      </c>
      <c r="P3714">
        <f t="shared" si="237"/>
        <v>58.06</v>
      </c>
      <c r="Q3714" s="11" t="s">
        <v>8315</v>
      </c>
      <c r="R3714" t="s">
        <v>8316</v>
      </c>
      <c r="S3714" s="16">
        <f t="shared" si="238"/>
        <v>41940.598182870373</v>
      </c>
      <c r="T3714" s="16">
        <f t="shared" si="239"/>
        <v>41970.639849537038</v>
      </c>
    </row>
    <row r="3715" spans="1:20" ht="56" x14ac:dyDescent="0.3">
      <c r="A3715">
        <v>3816</v>
      </c>
      <c r="B3715" s="3" t="s">
        <v>3813</v>
      </c>
      <c r="C3715" s="3" t="s">
        <v>7926</v>
      </c>
      <c r="D3715" s="6">
        <v>1500</v>
      </c>
      <c r="E3715" s="8">
        <v>1788.57</v>
      </c>
      <c r="F3715" t="s">
        <v>8218</v>
      </c>
      <c r="G3715" t="s">
        <v>8223</v>
      </c>
      <c r="H3715" t="s">
        <v>8245</v>
      </c>
      <c r="I3715">
        <v>1405614823</v>
      </c>
      <c r="J3715">
        <v>1403022823</v>
      </c>
      <c r="K3715" t="b">
        <v>0</v>
      </c>
      <c r="L3715">
        <v>37</v>
      </c>
      <c r="M3715" t="b">
        <v>1</v>
      </c>
      <c r="N3715" t="s">
        <v>8269</v>
      </c>
      <c r="O3715" s="9">
        <f t="shared" si="236"/>
        <v>119</v>
      </c>
      <c r="P3715">
        <f t="shared" si="237"/>
        <v>48.34</v>
      </c>
      <c r="Q3715" s="11" t="s">
        <v>8315</v>
      </c>
      <c r="R3715" t="s">
        <v>8316</v>
      </c>
      <c r="S3715" s="16">
        <f t="shared" si="238"/>
        <v>41807.690081018518</v>
      </c>
      <c r="T3715" s="16">
        <f t="shared" si="239"/>
        <v>41837.690081018518</v>
      </c>
    </row>
    <row r="3716" spans="1:20" ht="28" x14ac:dyDescent="0.3">
      <c r="A3716">
        <v>3370</v>
      </c>
      <c r="B3716" s="3" t="s">
        <v>3369</v>
      </c>
      <c r="C3716" s="3" t="s">
        <v>7480</v>
      </c>
      <c r="D3716" s="6">
        <v>1500</v>
      </c>
      <c r="E3716" s="8">
        <v>1766</v>
      </c>
      <c r="F3716" t="s">
        <v>8218</v>
      </c>
      <c r="G3716" t="s">
        <v>8223</v>
      </c>
      <c r="H3716" t="s">
        <v>8245</v>
      </c>
      <c r="I3716">
        <v>1481961600</v>
      </c>
      <c r="J3716">
        <v>1479283285</v>
      </c>
      <c r="K3716" t="b">
        <v>0</v>
      </c>
      <c r="L3716">
        <v>26</v>
      </c>
      <c r="M3716" t="b">
        <v>1</v>
      </c>
      <c r="N3716" t="s">
        <v>8269</v>
      </c>
      <c r="O3716" s="9">
        <f t="shared" si="236"/>
        <v>118</v>
      </c>
      <c r="P3716">
        <f t="shared" si="237"/>
        <v>67.92</v>
      </c>
      <c r="Q3716" s="11" t="s">
        <v>8315</v>
      </c>
      <c r="R3716" t="s">
        <v>8316</v>
      </c>
      <c r="S3716" s="16">
        <f t="shared" si="238"/>
        <v>42690.334317129629</v>
      </c>
      <c r="T3716" s="16">
        <f t="shared" si="239"/>
        <v>42721.333333333328</v>
      </c>
    </row>
    <row r="3717" spans="1:20" ht="42" x14ac:dyDescent="0.3">
      <c r="A3717">
        <v>526</v>
      </c>
      <c r="B3717" s="3" t="s">
        <v>527</v>
      </c>
      <c r="C3717" s="3" t="s">
        <v>4636</v>
      </c>
      <c r="D3717" s="6">
        <v>1500</v>
      </c>
      <c r="E3717" s="8">
        <v>1710</v>
      </c>
      <c r="F3717" t="s">
        <v>8218</v>
      </c>
      <c r="G3717" t="s">
        <v>8224</v>
      </c>
      <c r="H3717" t="s">
        <v>8246</v>
      </c>
      <c r="I3717">
        <v>1438966800</v>
      </c>
      <c r="J3717">
        <v>1436278344</v>
      </c>
      <c r="K3717" t="b">
        <v>0</v>
      </c>
      <c r="L3717">
        <v>23</v>
      </c>
      <c r="M3717" t="b">
        <v>1</v>
      </c>
      <c r="N3717" t="s">
        <v>8269</v>
      </c>
      <c r="O3717" s="9">
        <f t="shared" si="236"/>
        <v>114</v>
      </c>
      <c r="P3717">
        <f t="shared" si="237"/>
        <v>74.349999999999994</v>
      </c>
      <c r="Q3717" s="11" t="s">
        <v>8315</v>
      </c>
      <c r="R3717" t="s">
        <v>8316</v>
      </c>
      <c r="S3717" s="16">
        <f t="shared" si="238"/>
        <v>42192.591944444444</v>
      </c>
      <c r="T3717" s="16">
        <f t="shared" si="239"/>
        <v>42223.708333333328</v>
      </c>
    </row>
    <row r="3718" spans="1:20" ht="42" x14ac:dyDescent="0.3">
      <c r="A3718">
        <v>3417</v>
      </c>
      <c r="B3718" s="3" t="s">
        <v>3416</v>
      </c>
      <c r="C3718" s="3" t="s">
        <v>7527</v>
      </c>
      <c r="D3718" s="6">
        <v>1700</v>
      </c>
      <c r="E3718" s="8">
        <v>1700.01</v>
      </c>
      <c r="F3718" t="s">
        <v>8218</v>
      </c>
      <c r="G3718" t="s">
        <v>8223</v>
      </c>
      <c r="H3718" t="s">
        <v>8245</v>
      </c>
      <c r="I3718">
        <v>1414284180</v>
      </c>
      <c r="J3718">
        <v>1410558948</v>
      </c>
      <c r="K3718" t="b">
        <v>0</v>
      </c>
      <c r="L3718">
        <v>45</v>
      </c>
      <c r="M3718" t="b">
        <v>1</v>
      </c>
      <c r="N3718" t="s">
        <v>8269</v>
      </c>
      <c r="O3718" s="9">
        <f t="shared" si="236"/>
        <v>100</v>
      </c>
      <c r="P3718">
        <f t="shared" si="237"/>
        <v>37.78</v>
      </c>
      <c r="Q3718" s="11" t="s">
        <v>8315</v>
      </c>
      <c r="R3718" t="s">
        <v>8316</v>
      </c>
      <c r="S3718" s="16">
        <f t="shared" si="238"/>
        <v>41894.91375</v>
      </c>
      <c r="T3718" s="16">
        <f t="shared" si="239"/>
        <v>41938.029861111114</v>
      </c>
    </row>
    <row r="3719" spans="1:20" ht="42" x14ac:dyDescent="0.3">
      <c r="A3719">
        <v>3498</v>
      </c>
      <c r="B3719" s="3" t="s">
        <v>3497</v>
      </c>
      <c r="C3719" s="3" t="s">
        <v>7608</v>
      </c>
      <c r="D3719" s="6">
        <v>1650</v>
      </c>
      <c r="E3719" s="8">
        <v>1690</v>
      </c>
      <c r="F3719" t="s">
        <v>8218</v>
      </c>
      <c r="G3719" t="s">
        <v>8228</v>
      </c>
      <c r="H3719" t="s">
        <v>8250</v>
      </c>
      <c r="I3719">
        <v>1464471840</v>
      </c>
      <c r="J3719">
        <v>1459309704</v>
      </c>
      <c r="K3719" t="b">
        <v>0</v>
      </c>
      <c r="L3719">
        <v>42</v>
      </c>
      <c r="M3719" t="b">
        <v>1</v>
      </c>
      <c r="N3719" t="s">
        <v>8269</v>
      </c>
      <c r="O3719" s="9">
        <f t="shared" si="236"/>
        <v>102</v>
      </c>
      <c r="P3719">
        <f t="shared" si="237"/>
        <v>40.24</v>
      </c>
      <c r="Q3719" s="11" t="s">
        <v>8315</v>
      </c>
      <c r="R3719" t="s">
        <v>8316</v>
      </c>
      <c r="S3719" s="16">
        <f t="shared" si="238"/>
        <v>42459.15861111111</v>
      </c>
      <c r="T3719" s="16">
        <f t="shared" si="239"/>
        <v>42518.905555555553</v>
      </c>
    </row>
    <row r="3720" spans="1:20" ht="42" x14ac:dyDescent="0.3">
      <c r="A3720">
        <v>3497</v>
      </c>
      <c r="B3720" s="3" t="s">
        <v>3496</v>
      </c>
      <c r="C3720" s="3" t="s">
        <v>7607</v>
      </c>
      <c r="D3720" s="6">
        <v>1551</v>
      </c>
      <c r="E3720" s="8">
        <v>1686</v>
      </c>
      <c r="F3720" t="s">
        <v>8218</v>
      </c>
      <c r="G3720" t="s">
        <v>8223</v>
      </c>
      <c r="H3720" t="s">
        <v>8245</v>
      </c>
      <c r="I3720">
        <v>1464904800</v>
      </c>
      <c r="J3720">
        <v>1463852904</v>
      </c>
      <c r="K3720" t="b">
        <v>0</v>
      </c>
      <c r="L3720">
        <v>49</v>
      </c>
      <c r="M3720" t="b">
        <v>1</v>
      </c>
      <c r="N3720" t="s">
        <v>8269</v>
      </c>
      <c r="O3720" s="9">
        <f t="shared" si="236"/>
        <v>109</v>
      </c>
      <c r="P3720">
        <f t="shared" si="237"/>
        <v>34.409999999999997</v>
      </c>
      <c r="Q3720" s="11" t="s">
        <v>8315</v>
      </c>
      <c r="R3720" t="s">
        <v>8316</v>
      </c>
      <c r="S3720" s="16">
        <f t="shared" si="238"/>
        <v>42511.741944444439</v>
      </c>
      <c r="T3720" s="16">
        <f t="shared" si="239"/>
        <v>42523.916666666672</v>
      </c>
    </row>
    <row r="3721" spans="1:20" ht="42" x14ac:dyDescent="0.3">
      <c r="A3721">
        <v>3314</v>
      </c>
      <c r="B3721" s="3" t="s">
        <v>3314</v>
      </c>
      <c r="C3721" s="3" t="s">
        <v>7424</v>
      </c>
      <c r="D3721" s="6">
        <v>800</v>
      </c>
      <c r="E3721" s="8">
        <v>1686</v>
      </c>
      <c r="F3721" t="s">
        <v>8218</v>
      </c>
      <c r="G3721" t="s">
        <v>8224</v>
      </c>
      <c r="H3721" t="s">
        <v>8246</v>
      </c>
      <c r="I3721">
        <v>1431115500</v>
      </c>
      <c r="J3721">
        <v>1428733511</v>
      </c>
      <c r="K3721" t="b">
        <v>0</v>
      </c>
      <c r="L3721">
        <v>58</v>
      </c>
      <c r="M3721" t="b">
        <v>1</v>
      </c>
      <c r="N3721" t="s">
        <v>8269</v>
      </c>
      <c r="O3721" s="9">
        <f t="shared" si="236"/>
        <v>211</v>
      </c>
      <c r="P3721">
        <f t="shared" si="237"/>
        <v>29.07</v>
      </c>
      <c r="Q3721" s="11" t="s">
        <v>8315</v>
      </c>
      <c r="R3721" t="s">
        <v>8316</v>
      </c>
      <c r="S3721" s="16">
        <f t="shared" si="238"/>
        <v>42105.267488425925</v>
      </c>
      <c r="T3721" s="16">
        <f t="shared" si="239"/>
        <v>42132.836805555555</v>
      </c>
    </row>
    <row r="3722" spans="1:20" ht="42" x14ac:dyDescent="0.3">
      <c r="A3722">
        <v>3528</v>
      </c>
      <c r="B3722" s="3" t="s">
        <v>3527</v>
      </c>
      <c r="C3722" s="3" t="s">
        <v>7638</v>
      </c>
      <c r="D3722" s="6">
        <v>1650</v>
      </c>
      <c r="E3722" s="8">
        <v>1669</v>
      </c>
      <c r="F3722" t="s">
        <v>8218</v>
      </c>
      <c r="G3722" t="s">
        <v>8224</v>
      </c>
      <c r="H3722" t="s">
        <v>8246</v>
      </c>
      <c r="I3722">
        <v>1484740918</v>
      </c>
      <c r="J3722">
        <v>1483012918</v>
      </c>
      <c r="K3722" t="b">
        <v>0</v>
      </c>
      <c r="L3722">
        <v>37</v>
      </c>
      <c r="M3722" t="b">
        <v>1</v>
      </c>
      <c r="N3722" t="s">
        <v>8269</v>
      </c>
      <c r="O3722" s="9">
        <f t="shared" si="236"/>
        <v>101</v>
      </c>
      <c r="P3722">
        <f t="shared" si="237"/>
        <v>45.11</v>
      </c>
      <c r="Q3722" s="11" t="s">
        <v>8315</v>
      </c>
      <c r="R3722" t="s">
        <v>8316</v>
      </c>
      <c r="S3722" s="16">
        <f t="shared" si="238"/>
        <v>42733.50136574074</v>
      </c>
      <c r="T3722" s="16">
        <f t="shared" si="239"/>
        <v>42753.50136574074</v>
      </c>
    </row>
    <row r="3723" spans="1:20" ht="56" x14ac:dyDescent="0.3">
      <c r="A3723">
        <v>3722</v>
      </c>
      <c r="B3723" s="3" t="s">
        <v>3719</v>
      </c>
      <c r="C3723" s="3" t="s">
        <v>7832</v>
      </c>
      <c r="D3723" s="6">
        <v>1500</v>
      </c>
      <c r="E3723" s="8">
        <v>1668</v>
      </c>
      <c r="F3723" t="s">
        <v>8218</v>
      </c>
      <c r="G3723" t="s">
        <v>8228</v>
      </c>
      <c r="H3723" t="s">
        <v>8250</v>
      </c>
      <c r="I3723">
        <v>1455231540</v>
      </c>
      <c r="J3723">
        <v>1452614847</v>
      </c>
      <c r="K3723" t="b">
        <v>0</v>
      </c>
      <c r="L3723">
        <v>35</v>
      </c>
      <c r="M3723" t="b">
        <v>1</v>
      </c>
      <c r="N3723" t="s">
        <v>8269</v>
      </c>
      <c r="O3723" s="9">
        <f t="shared" si="236"/>
        <v>111</v>
      </c>
      <c r="P3723">
        <f t="shared" si="237"/>
        <v>47.66</v>
      </c>
      <c r="Q3723" s="11" t="s">
        <v>8315</v>
      </c>
      <c r="R3723" t="s">
        <v>8316</v>
      </c>
      <c r="S3723" s="16">
        <f t="shared" si="238"/>
        <v>42381.671840277777</v>
      </c>
      <c r="T3723" s="16">
        <f t="shared" si="239"/>
        <v>42411.957638888889</v>
      </c>
    </row>
    <row r="3724" spans="1:20" ht="42" x14ac:dyDescent="0.3">
      <c r="A3724">
        <v>3251</v>
      </c>
      <c r="B3724" s="3" t="s">
        <v>3251</v>
      </c>
      <c r="C3724" s="3" t="s">
        <v>7361</v>
      </c>
      <c r="D3724" s="6">
        <v>1500</v>
      </c>
      <c r="E3724" s="8">
        <v>1661</v>
      </c>
      <c r="F3724" t="s">
        <v>8218</v>
      </c>
      <c r="G3724" t="s">
        <v>8223</v>
      </c>
      <c r="H3724" t="s">
        <v>8245</v>
      </c>
      <c r="I3724">
        <v>1434907966</v>
      </c>
      <c r="J3724">
        <v>1432315966</v>
      </c>
      <c r="K3724" t="b">
        <v>1</v>
      </c>
      <c r="L3724">
        <v>20</v>
      </c>
      <c r="M3724" t="b">
        <v>1</v>
      </c>
      <c r="N3724" t="s">
        <v>8269</v>
      </c>
      <c r="O3724" s="9">
        <f t="shared" si="236"/>
        <v>111</v>
      </c>
      <c r="P3724">
        <f t="shared" si="237"/>
        <v>83.05</v>
      </c>
      <c r="Q3724" s="11" t="s">
        <v>8315</v>
      </c>
      <c r="R3724" t="s">
        <v>8316</v>
      </c>
      <c r="S3724" s="16">
        <f t="shared" si="238"/>
        <v>42146.731087962966</v>
      </c>
      <c r="T3724" s="16">
        <f t="shared" si="239"/>
        <v>42176.731087962966</v>
      </c>
    </row>
    <row r="3725" spans="1:20" ht="42" x14ac:dyDescent="0.3">
      <c r="A3725">
        <v>3485</v>
      </c>
      <c r="B3725" s="3" t="s">
        <v>3484</v>
      </c>
      <c r="C3725" s="3" t="s">
        <v>7595</v>
      </c>
      <c r="D3725" s="6">
        <v>1650</v>
      </c>
      <c r="E3725" s="8">
        <v>1660</v>
      </c>
      <c r="F3725" t="s">
        <v>8218</v>
      </c>
      <c r="G3725" t="s">
        <v>8223</v>
      </c>
      <c r="H3725" t="s">
        <v>8245</v>
      </c>
      <c r="I3725">
        <v>1454431080</v>
      </c>
      <c r="J3725">
        <v>1451839080</v>
      </c>
      <c r="K3725" t="b">
        <v>0</v>
      </c>
      <c r="L3725">
        <v>30</v>
      </c>
      <c r="M3725" t="b">
        <v>1</v>
      </c>
      <c r="N3725" t="s">
        <v>8269</v>
      </c>
      <c r="O3725" s="9">
        <f t="shared" si="236"/>
        <v>101</v>
      </c>
      <c r="P3725">
        <f t="shared" si="237"/>
        <v>55.33</v>
      </c>
      <c r="Q3725" s="11" t="s">
        <v>8315</v>
      </c>
      <c r="R3725" t="s">
        <v>8316</v>
      </c>
      <c r="S3725" s="16">
        <f t="shared" si="238"/>
        <v>42372.693055555559</v>
      </c>
      <c r="T3725" s="16">
        <f t="shared" si="239"/>
        <v>42402.693055555559</v>
      </c>
    </row>
    <row r="3726" spans="1:20" ht="42" x14ac:dyDescent="0.3">
      <c r="A3726">
        <v>3518</v>
      </c>
      <c r="B3726" s="3" t="s">
        <v>3517</v>
      </c>
      <c r="C3726" s="3" t="s">
        <v>7628</v>
      </c>
      <c r="D3726" s="6">
        <v>1500</v>
      </c>
      <c r="E3726" s="8">
        <v>1650.69</v>
      </c>
      <c r="F3726" t="s">
        <v>8218</v>
      </c>
      <c r="G3726" t="s">
        <v>8223</v>
      </c>
      <c r="H3726" t="s">
        <v>8245</v>
      </c>
      <c r="I3726">
        <v>1412259660</v>
      </c>
      <c r="J3726">
        <v>1410461299</v>
      </c>
      <c r="K3726" t="b">
        <v>0</v>
      </c>
      <c r="L3726">
        <v>33</v>
      </c>
      <c r="M3726" t="b">
        <v>1</v>
      </c>
      <c r="N3726" t="s">
        <v>8269</v>
      </c>
      <c r="O3726" s="9">
        <f t="shared" si="236"/>
        <v>110</v>
      </c>
      <c r="P3726">
        <f t="shared" si="237"/>
        <v>50.02</v>
      </c>
      <c r="Q3726" s="11" t="s">
        <v>8315</v>
      </c>
      <c r="R3726" t="s">
        <v>8316</v>
      </c>
      <c r="S3726" s="16">
        <f t="shared" si="238"/>
        <v>41893.783553240741</v>
      </c>
      <c r="T3726" s="16">
        <f t="shared" si="239"/>
        <v>41914.597916666666</v>
      </c>
    </row>
    <row r="3727" spans="1:20" ht="42" x14ac:dyDescent="0.3">
      <c r="A3727">
        <v>3346</v>
      </c>
      <c r="B3727" s="3" t="s">
        <v>3346</v>
      </c>
      <c r="C3727" s="3" t="s">
        <v>7456</v>
      </c>
      <c r="D3727" s="6">
        <v>1500</v>
      </c>
      <c r="E3727" s="8">
        <v>1650</v>
      </c>
      <c r="F3727" t="s">
        <v>8218</v>
      </c>
      <c r="G3727" t="s">
        <v>8223</v>
      </c>
      <c r="H3727" t="s">
        <v>8245</v>
      </c>
      <c r="I3727">
        <v>1424910910</v>
      </c>
      <c r="J3727">
        <v>1424306110</v>
      </c>
      <c r="K3727" t="b">
        <v>0</v>
      </c>
      <c r="L3727">
        <v>18</v>
      </c>
      <c r="M3727" t="b">
        <v>1</v>
      </c>
      <c r="N3727" t="s">
        <v>8269</v>
      </c>
      <c r="O3727" s="9">
        <f t="shared" ref="O3727:O3790" si="240">ROUND(E3727/D3727*100,0)</f>
        <v>110</v>
      </c>
      <c r="P3727">
        <f t="shared" ref="P3727:P3790" si="241">IFERROR(ROUND(E3727/L3727,2),0)</f>
        <v>91.67</v>
      </c>
      <c r="Q3727" s="11" t="s">
        <v>8315</v>
      </c>
      <c r="R3727" t="s">
        <v>8316</v>
      </c>
      <c r="S3727" s="16">
        <f t="shared" ref="S3727:S3790" si="242">(((J3727/60)/60/24)+DATE(1970,1,1))</f>
        <v>42054.024421296301</v>
      </c>
      <c r="T3727" s="16">
        <f t="shared" ref="T3727:T3790" si="243">(((I3727/60)/60)/24)+DATE(1970,1,1)</f>
        <v>42061.024421296301</v>
      </c>
    </row>
    <row r="3728" spans="1:20" ht="42" x14ac:dyDescent="0.3">
      <c r="A3728">
        <v>3244</v>
      </c>
      <c r="B3728" s="3" t="s">
        <v>3244</v>
      </c>
      <c r="C3728" s="3" t="s">
        <v>7354</v>
      </c>
      <c r="D3728" s="6">
        <v>1600</v>
      </c>
      <c r="E3728" s="8">
        <v>1647</v>
      </c>
      <c r="F3728" t="s">
        <v>8218</v>
      </c>
      <c r="G3728" t="s">
        <v>8224</v>
      </c>
      <c r="H3728" t="s">
        <v>8246</v>
      </c>
      <c r="I3728">
        <v>1480613982</v>
      </c>
      <c r="J3728">
        <v>1478018382</v>
      </c>
      <c r="K3728" t="b">
        <v>0</v>
      </c>
      <c r="L3728">
        <v>69</v>
      </c>
      <c r="M3728" t="b">
        <v>1</v>
      </c>
      <c r="N3728" t="s">
        <v>8269</v>
      </c>
      <c r="O3728" s="9">
        <f t="shared" si="240"/>
        <v>103</v>
      </c>
      <c r="P3728">
        <f t="shared" si="241"/>
        <v>23.87</v>
      </c>
      <c r="Q3728" s="11" t="s">
        <v>8315</v>
      </c>
      <c r="R3728" t="s">
        <v>8316</v>
      </c>
      <c r="S3728" s="16">
        <f t="shared" si="242"/>
        <v>42675.694236111114</v>
      </c>
      <c r="T3728" s="16">
        <f t="shared" si="243"/>
        <v>42705.735902777778</v>
      </c>
    </row>
    <row r="3729" spans="1:20" ht="42" x14ac:dyDescent="0.3">
      <c r="A3729">
        <v>2965</v>
      </c>
      <c r="B3729" s="3" t="s">
        <v>2965</v>
      </c>
      <c r="C3729" s="3" t="s">
        <v>7075</v>
      </c>
      <c r="D3729" s="6">
        <v>1500</v>
      </c>
      <c r="E3729" s="8">
        <v>1635</v>
      </c>
      <c r="F3729" t="s">
        <v>8218</v>
      </c>
      <c r="G3729" t="s">
        <v>8223</v>
      </c>
      <c r="H3729" t="s">
        <v>8245</v>
      </c>
      <c r="I3729">
        <v>1436290233</v>
      </c>
      <c r="J3729">
        <v>1433698233</v>
      </c>
      <c r="K3729" t="b">
        <v>0</v>
      </c>
      <c r="L3729">
        <v>39</v>
      </c>
      <c r="M3729" t="b">
        <v>1</v>
      </c>
      <c r="N3729" t="s">
        <v>8269</v>
      </c>
      <c r="O3729" s="9">
        <f t="shared" si="240"/>
        <v>109</v>
      </c>
      <c r="P3729">
        <f t="shared" si="241"/>
        <v>41.92</v>
      </c>
      <c r="Q3729" s="11" t="s">
        <v>8315</v>
      </c>
      <c r="R3729" t="s">
        <v>8316</v>
      </c>
      <c r="S3729" s="16">
        <f t="shared" si="242"/>
        <v>42162.729548611111</v>
      </c>
      <c r="T3729" s="16">
        <f t="shared" si="243"/>
        <v>42192.729548611111</v>
      </c>
    </row>
    <row r="3730" spans="1:20" ht="42" x14ac:dyDescent="0.3">
      <c r="A3730">
        <v>1286</v>
      </c>
      <c r="B3730" s="3" t="s">
        <v>1287</v>
      </c>
      <c r="C3730" s="3" t="s">
        <v>5396</v>
      </c>
      <c r="D3730" s="6">
        <v>1500</v>
      </c>
      <c r="E3730" s="8">
        <v>1625</v>
      </c>
      <c r="F3730" t="s">
        <v>8218</v>
      </c>
      <c r="G3730" t="s">
        <v>8224</v>
      </c>
      <c r="H3730" t="s">
        <v>8246</v>
      </c>
      <c r="I3730">
        <v>1424181600</v>
      </c>
      <c r="J3730">
        <v>1423041227</v>
      </c>
      <c r="K3730" t="b">
        <v>0</v>
      </c>
      <c r="L3730">
        <v>20</v>
      </c>
      <c r="M3730" t="b">
        <v>1</v>
      </c>
      <c r="N3730" t="s">
        <v>8269</v>
      </c>
      <c r="O3730" s="9">
        <f t="shared" si="240"/>
        <v>108</v>
      </c>
      <c r="P3730">
        <f t="shared" si="241"/>
        <v>81.25</v>
      </c>
      <c r="Q3730" s="11" t="s">
        <v>8315</v>
      </c>
      <c r="R3730" t="s">
        <v>8316</v>
      </c>
      <c r="S3730" s="16">
        <f t="shared" si="242"/>
        <v>42039.384571759263</v>
      </c>
      <c r="T3730" s="16">
        <f t="shared" si="243"/>
        <v>42052.583333333328</v>
      </c>
    </row>
    <row r="3731" spans="1:20" ht="42" x14ac:dyDescent="0.3">
      <c r="A3731">
        <v>2969</v>
      </c>
      <c r="B3731" s="3" t="s">
        <v>2969</v>
      </c>
      <c r="C3731" s="3" t="s">
        <v>7079</v>
      </c>
      <c r="D3731" s="6">
        <v>1000</v>
      </c>
      <c r="E3731" s="8">
        <v>1625</v>
      </c>
      <c r="F3731" t="s">
        <v>8218</v>
      </c>
      <c r="G3731" t="s">
        <v>8228</v>
      </c>
      <c r="H3731" t="s">
        <v>8250</v>
      </c>
      <c r="I3731">
        <v>1430693460</v>
      </c>
      <c r="J3731">
        <v>1428087153</v>
      </c>
      <c r="K3731" t="b">
        <v>0</v>
      </c>
      <c r="L3731">
        <v>17</v>
      </c>
      <c r="M3731" t="b">
        <v>1</v>
      </c>
      <c r="N3731" t="s">
        <v>8269</v>
      </c>
      <c r="O3731" s="9">
        <f t="shared" si="240"/>
        <v>163</v>
      </c>
      <c r="P3731">
        <f t="shared" si="241"/>
        <v>95.59</v>
      </c>
      <c r="Q3731" s="11" t="s">
        <v>8315</v>
      </c>
      <c r="R3731" t="s">
        <v>8316</v>
      </c>
      <c r="S3731" s="16">
        <f t="shared" si="242"/>
        <v>42097.786493055552</v>
      </c>
      <c r="T3731" s="16">
        <f t="shared" si="243"/>
        <v>42127.952083333337</v>
      </c>
    </row>
    <row r="3732" spans="1:20" ht="42" x14ac:dyDescent="0.3">
      <c r="A3732">
        <v>3610</v>
      </c>
      <c r="B3732" s="3" t="s">
        <v>3609</v>
      </c>
      <c r="C3732" s="3" t="s">
        <v>7720</v>
      </c>
      <c r="D3732" s="6">
        <v>1000</v>
      </c>
      <c r="E3732" s="8">
        <v>1623</v>
      </c>
      <c r="F3732" t="s">
        <v>8218</v>
      </c>
      <c r="G3732" t="s">
        <v>8224</v>
      </c>
      <c r="H3732" t="s">
        <v>8246</v>
      </c>
      <c r="I3732">
        <v>1439806936</v>
      </c>
      <c r="J3732">
        <v>1437214936</v>
      </c>
      <c r="K3732" t="b">
        <v>0</v>
      </c>
      <c r="L3732">
        <v>31</v>
      </c>
      <c r="M3732" t="b">
        <v>1</v>
      </c>
      <c r="N3732" t="s">
        <v>8269</v>
      </c>
      <c r="O3732" s="9">
        <f t="shared" si="240"/>
        <v>162</v>
      </c>
      <c r="P3732">
        <f t="shared" si="241"/>
        <v>52.35</v>
      </c>
      <c r="Q3732" s="11" t="s">
        <v>8315</v>
      </c>
      <c r="R3732" t="s">
        <v>8316</v>
      </c>
      <c r="S3732" s="16">
        <f t="shared" si="242"/>
        <v>42203.432129629626</v>
      </c>
      <c r="T3732" s="16">
        <f t="shared" si="243"/>
        <v>42233.432129629626</v>
      </c>
    </row>
    <row r="3733" spans="1:20" ht="28" x14ac:dyDescent="0.3">
      <c r="A3733">
        <v>3439</v>
      </c>
      <c r="B3733" s="3" t="s">
        <v>3438</v>
      </c>
      <c r="C3733" s="3" t="s">
        <v>7549</v>
      </c>
      <c r="D3733" s="6">
        <v>1200</v>
      </c>
      <c r="E3733" s="8">
        <v>1616.14</v>
      </c>
      <c r="F3733" t="s">
        <v>8218</v>
      </c>
      <c r="G3733" t="s">
        <v>8223</v>
      </c>
      <c r="H3733" t="s">
        <v>8245</v>
      </c>
      <c r="I3733">
        <v>1453179540</v>
      </c>
      <c r="J3733">
        <v>1452030730</v>
      </c>
      <c r="K3733" t="b">
        <v>0</v>
      </c>
      <c r="L3733">
        <v>18</v>
      </c>
      <c r="M3733" t="b">
        <v>1</v>
      </c>
      <c r="N3733" t="s">
        <v>8269</v>
      </c>
      <c r="O3733" s="9">
        <f t="shared" si="240"/>
        <v>135</v>
      </c>
      <c r="P3733">
        <f t="shared" si="241"/>
        <v>89.79</v>
      </c>
      <c r="Q3733" s="11" t="s">
        <v>8315</v>
      </c>
      <c r="R3733" t="s">
        <v>8316</v>
      </c>
      <c r="S3733" s="16">
        <f t="shared" si="242"/>
        <v>42374.911226851851</v>
      </c>
      <c r="T3733" s="16">
        <f t="shared" si="243"/>
        <v>42388.207638888889</v>
      </c>
    </row>
    <row r="3734" spans="1:20" ht="42" x14ac:dyDescent="0.3">
      <c r="A3734">
        <v>2814</v>
      </c>
      <c r="B3734" s="3" t="s">
        <v>2814</v>
      </c>
      <c r="C3734" s="3" t="s">
        <v>6924</v>
      </c>
      <c r="D3734" s="6">
        <v>1500</v>
      </c>
      <c r="E3734" s="8">
        <v>1616</v>
      </c>
      <c r="F3734" t="s">
        <v>8218</v>
      </c>
      <c r="G3734" t="s">
        <v>8224</v>
      </c>
      <c r="H3734" t="s">
        <v>8246</v>
      </c>
      <c r="I3734">
        <v>1431164115</v>
      </c>
      <c r="J3734">
        <v>1428572115</v>
      </c>
      <c r="K3734" t="b">
        <v>0</v>
      </c>
      <c r="L3734">
        <v>64</v>
      </c>
      <c r="M3734" t="b">
        <v>1</v>
      </c>
      <c r="N3734" t="s">
        <v>8269</v>
      </c>
      <c r="O3734" s="9">
        <f t="shared" si="240"/>
        <v>108</v>
      </c>
      <c r="P3734">
        <f t="shared" si="241"/>
        <v>25.25</v>
      </c>
      <c r="Q3734" s="11" t="s">
        <v>8315</v>
      </c>
      <c r="R3734" t="s">
        <v>8316</v>
      </c>
      <c r="S3734" s="16">
        <f t="shared" si="242"/>
        <v>42103.399479166663</v>
      </c>
      <c r="T3734" s="16">
        <f t="shared" si="243"/>
        <v>42133.399479166663</v>
      </c>
    </row>
    <row r="3735" spans="1:20" ht="42" x14ac:dyDescent="0.3">
      <c r="A3735">
        <v>3231</v>
      </c>
      <c r="B3735" s="3" t="s">
        <v>3231</v>
      </c>
      <c r="C3735" s="3" t="s">
        <v>7341</v>
      </c>
      <c r="D3735" s="6">
        <v>1000</v>
      </c>
      <c r="E3735" s="8">
        <v>1610</v>
      </c>
      <c r="F3735" t="s">
        <v>8218</v>
      </c>
      <c r="G3735" t="s">
        <v>8223</v>
      </c>
      <c r="H3735" t="s">
        <v>8245</v>
      </c>
      <c r="I3735">
        <v>1460846347</v>
      </c>
      <c r="J3735">
        <v>1458254347</v>
      </c>
      <c r="K3735" t="b">
        <v>0</v>
      </c>
      <c r="L3735">
        <v>28</v>
      </c>
      <c r="M3735" t="b">
        <v>1</v>
      </c>
      <c r="N3735" t="s">
        <v>8269</v>
      </c>
      <c r="O3735" s="9">
        <f t="shared" si="240"/>
        <v>161</v>
      </c>
      <c r="P3735">
        <f t="shared" si="241"/>
        <v>57.5</v>
      </c>
      <c r="Q3735" s="11" t="s">
        <v>8315</v>
      </c>
      <c r="R3735" t="s">
        <v>8316</v>
      </c>
      <c r="S3735" s="16">
        <f t="shared" si="242"/>
        <v>42446.943831018521</v>
      </c>
      <c r="T3735" s="16">
        <f t="shared" si="243"/>
        <v>42476.943831018521</v>
      </c>
    </row>
    <row r="3736" spans="1:20" ht="42" x14ac:dyDescent="0.3">
      <c r="A3736">
        <v>3330</v>
      </c>
      <c r="B3736" s="3" t="s">
        <v>3330</v>
      </c>
      <c r="C3736" s="3" t="s">
        <v>7440</v>
      </c>
      <c r="D3736" s="6">
        <v>1500</v>
      </c>
      <c r="E3736" s="8">
        <v>1594</v>
      </c>
      <c r="F3736" t="s">
        <v>8218</v>
      </c>
      <c r="G3736" t="s">
        <v>8224</v>
      </c>
      <c r="H3736" t="s">
        <v>8246</v>
      </c>
      <c r="I3736">
        <v>1427919468</v>
      </c>
      <c r="J3736">
        <v>1425331068</v>
      </c>
      <c r="K3736" t="b">
        <v>0</v>
      </c>
      <c r="L3736">
        <v>69</v>
      </c>
      <c r="M3736" t="b">
        <v>1</v>
      </c>
      <c r="N3736" t="s">
        <v>8269</v>
      </c>
      <c r="O3736" s="9">
        <f t="shared" si="240"/>
        <v>106</v>
      </c>
      <c r="P3736">
        <f t="shared" si="241"/>
        <v>23.1</v>
      </c>
      <c r="Q3736" s="11" t="s">
        <v>8315</v>
      </c>
      <c r="R3736" t="s">
        <v>8316</v>
      </c>
      <c r="S3736" s="16">
        <f t="shared" si="242"/>
        <v>42065.887361111112</v>
      </c>
      <c r="T3736" s="16">
        <f t="shared" si="243"/>
        <v>42095.845694444448</v>
      </c>
    </row>
    <row r="3737" spans="1:20" ht="42" x14ac:dyDescent="0.3">
      <c r="A3737">
        <v>3393</v>
      </c>
      <c r="B3737" s="3" t="s">
        <v>3392</v>
      </c>
      <c r="C3737" s="3" t="s">
        <v>7503</v>
      </c>
      <c r="D3737" s="6">
        <v>1500</v>
      </c>
      <c r="E3737" s="8">
        <v>1587</v>
      </c>
      <c r="F3737" t="s">
        <v>8218</v>
      </c>
      <c r="G3737" t="s">
        <v>8223</v>
      </c>
      <c r="H3737" t="s">
        <v>8245</v>
      </c>
      <c r="I3737">
        <v>1415234760</v>
      </c>
      <c r="J3737">
        <v>1413065230</v>
      </c>
      <c r="K3737" t="b">
        <v>0</v>
      </c>
      <c r="L3737">
        <v>44</v>
      </c>
      <c r="M3737" t="b">
        <v>1</v>
      </c>
      <c r="N3737" t="s">
        <v>8269</v>
      </c>
      <c r="O3737" s="9">
        <f t="shared" si="240"/>
        <v>106</v>
      </c>
      <c r="P3737">
        <f t="shared" si="241"/>
        <v>36.07</v>
      </c>
      <c r="Q3737" s="11" t="s">
        <v>8315</v>
      </c>
      <c r="R3737" t="s">
        <v>8316</v>
      </c>
      <c r="S3737" s="16">
        <f t="shared" si="242"/>
        <v>41923.921643518523</v>
      </c>
      <c r="T3737" s="16">
        <f t="shared" si="243"/>
        <v>41949.031944444447</v>
      </c>
    </row>
    <row r="3738" spans="1:20" ht="42" x14ac:dyDescent="0.3">
      <c r="A3738">
        <v>3733</v>
      </c>
      <c r="B3738" s="3" t="s">
        <v>3730</v>
      </c>
      <c r="C3738" s="3" t="s">
        <v>7843</v>
      </c>
      <c r="D3738" s="6">
        <v>1500</v>
      </c>
      <c r="E3738" s="8">
        <v>0</v>
      </c>
      <c r="F3738" t="s">
        <v>8220</v>
      </c>
      <c r="G3738" t="s">
        <v>8223</v>
      </c>
      <c r="H3738" t="s">
        <v>8245</v>
      </c>
      <c r="I3738">
        <v>1429396200</v>
      </c>
      <c r="J3738">
        <v>1428539708</v>
      </c>
      <c r="K3738" t="b">
        <v>0</v>
      </c>
      <c r="L3738">
        <v>0</v>
      </c>
      <c r="M3738" t="b">
        <v>0</v>
      </c>
      <c r="N3738" t="s">
        <v>8269</v>
      </c>
      <c r="O3738" s="9">
        <f t="shared" si="240"/>
        <v>0</v>
      </c>
      <c r="P3738">
        <f t="shared" si="241"/>
        <v>0</v>
      </c>
      <c r="Q3738" s="11" t="s">
        <v>8315</v>
      </c>
      <c r="R3738" t="s">
        <v>8316</v>
      </c>
      <c r="S3738" s="16">
        <f t="shared" si="242"/>
        <v>42103.024398148147</v>
      </c>
      <c r="T3738" s="16">
        <f t="shared" si="243"/>
        <v>42112.9375</v>
      </c>
    </row>
    <row r="3739" spans="1:20" ht="42" x14ac:dyDescent="0.3">
      <c r="A3739">
        <v>3734</v>
      </c>
      <c r="B3739" s="3" t="s">
        <v>3731</v>
      </c>
      <c r="C3739" s="3" t="s">
        <v>7844</v>
      </c>
      <c r="D3739" s="6">
        <v>1500</v>
      </c>
      <c r="E3739" s="8">
        <v>427</v>
      </c>
      <c r="F3739" t="s">
        <v>8220</v>
      </c>
      <c r="G3739" t="s">
        <v>8223</v>
      </c>
      <c r="H3739" t="s">
        <v>8245</v>
      </c>
      <c r="I3739">
        <v>1432589896</v>
      </c>
      <c r="J3739">
        <v>1427405896</v>
      </c>
      <c r="K3739" t="b">
        <v>0</v>
      </c>
      <c r="L3739">
        <v>7</v>
      </c>
      <c r="M3739" t="b">
        <v>0</v>
      </c>
      <c r="N3739" t="s">
        <v>8269</v>
      </c>
      <c r="O3739" s="9">
        <f t="shared" si="240"/>
        <v>28</v>
      </c>
      <c r="P3739">
        <f t="shared" si="241"/>
        <v>61</v>
      </c>
      <c r="Q3739" s="11" t="s">
        <v>8315</v>
      </c>
      <c r="R3739" t="s">
        <v>8316</v>
      </c>
      <c r="S3739" s="16">
        <f t="shared" si="242"/>
        <v>42089.901574074072</v>
      </c>
      <c r="T3739" s="16">
        <f t="shared" si="243"/>
        <v>42149.901574074072</v>
      </c>
    </row>
    <row r="3740" spans="1:20" ht="42" x14ac:dyDescent="0.3">
      <c r="A3740">
        <v>3736</v>
      </c>
      <c r="B3740" s="3" t="s">
        <v>3733</v>
      </c>
      <c r="C3740" s="3" t="s">
        <v>7846</v>
      </c>
      <c r="D3740" s="6">
        <v>1500</v>
      </c>
      <c r="E3740" s="8">
        <v>10</v>
      </c>
      <c r="F3740" t="s">
        <v>8220</v>
      </c>
      <c r="G3740" t="s">
        <v>8224</v>
      </c>
      <c r="H3740" t="s">
        <v>8246</v>
      </c>
      <c r="I3740">
        <v>1427133600</v>
      </c>
      <c r="J3740">
        <v>1423847093</v>
      </c>
      <c r="K3740" t="b">
        <v>0</v>
      </c>
      <c r="L3740">
        <v>1</v>
      </c>
      <c r="M3740" t="b">
        <v>0</v>
      </c>
      <c r="N3740" t="s">
        <v>8269</v>
      </c>
      <c r="O3740" s="9">
        <f t="shared" si="240"/>
        <v>1</v>
      </c>
      <c r="P3740">
        <f t="shared" si="241"/>
        <v>10</v>
      </c>
      <c r="Q3740" s="11" t="s">
        <v>8315</v>
      </c>
      <c r="R3740" t="s">
        <v>8316</v>
      </c>
      <c r="S3740" s="16">
        <f t="shared" si="242"/>
        <v>42048.711724537032</v>
      </c>
      <c r="T3740" s="16">
        <f t="shared" si="243"/>
        <v>42086.75</v>
      </c>
    </row>
    <row r="3741" spans="1:20" ht="28" x14ac:dyDescent="0.3">
      <c r="A3741">
        <v>3738</v>
      </c>
      <c r="B3741" s="3" t="s">
        <v>3735</v>
      </c>
      <c r="C3741" s="3" t="s">
        <v>7848</v>
      </c>
      <c r="D3741" s="6">
        <v>1500</v>
      </c>
      <c r="E3741" s="8">
        <v>270</v>
      </c>
      <c r="F3741" t="s">
        <v>8220</v>
      </c>
      <c r="G3741" t="s">
        <v>8224</v>
      </c>
      <c r="H3741" t="s">
        <v>8246</v>
      </c>
      <c r="I3741">
        <v>1405461600</v>
      </c>
      <c r="J3741">
        <v>1403562705</v>
      </c>
      <c r="K3741" t="b">
        <v>0</v>
      </c>
      <c r="L3741">
        <v>6</v>
      </c>
      <c r="M3741" t="b">
        <v>0</v>
      </c>
      <c r="N3741" t="s">
        <v>8269</v>
      </c>
      <c r="O3741" s="9">
        <f t="shared" si="240"/>
        <v>18</v>
      </c>
      <c r="P3741">
        <f t="shared" si="241"/>
        <v>45</v>
      </c>
      <c r="Q3741" s="11" t="s">
        <v>8315</v>
      </c>
      <c r="R3741" t="s">
        <v>8316</v>
      </c>
      <c r="S3741" s="16">
        <f t="shared" si="242"/>
        <v>41813.938715277778</v>
      </c>
      <c r="T3741" s="16">
        <f t="shared" si="243"/>
        <v>41835.916666666664</v>
      </c>
    </row>
    <row r="3742" spans="1:20" ht="42" x14ac:dyDescent="0.3">
      <c r="A3742">
        <v>3353</v>
      </c>
      <c r="B3742" s="3" t="s">
        <v>3352</v>
      </c>
      <c r="C3742" s="3" t="s">
        <v>7463</v>
      </c>
      <c r="D3742" s="6">
        <v>500</v>
      </c>
      <c r="E3742" s="8">
        <v>1575</v>
      </c>
      <c r="F3742" t="s">
        <v>8218</v>
      </c>
      <c r="G3742" t="s">
        <v>8224</v>
      </c>
      <c r="H3742" t="s">
        <v>8246</v>
      </c>
      <c r="I3742">
        <v>1462230000</v>
      </c>
      <c r="J3742">
        <v>1461061350</v>
      </c>
      <c r="K3742" t="b">
        <v>0</v>
      </c>
      <c r="L3742">
        <v>44</v>
      </c>
      <c r="M3742" t="b">
        <v>1</v>
      </c>
      <c r="N3742" t="s">
        <v>8269</v>
      </c>
      <c r="O3742" s="9">
        <f t="shared" si="240"/>
        <v>315</v>
      </c>
      <c r="P3742">
        <f t="shared" si="241"/>
        <v>35.799999999999997</v>
      </c>
      <c r="Q3742" s="11" t="s">
        <v>8315</v>
      </c>
      <c r="R3742" t="s">
        <v>8316</v>
      </c>
      <c r="S3742" s="16">
        <f t="shared" si="242"/>
        <v>42479.432291666672</v>
      </c>
      <c r="T3742" s="16">
        <f t="shared" si="243"/>
        <v>42492.958333333328</v>
      </c>
    </row>
    <row r="3743" spans="1:20" ht="42" x14ac:dyDescent="0.3">
      <c r="A3743">
        <v>3543</v>
      </c>
      <c r="B3743" s="3" t="s">
        <v>3542</v>
      </c>
      <c r="C3743" s="3" t="s">
        <v>7653</v>
      </c>
      <c r="D3743" s="6">
        <v>1500</v>
      </c>
      <c r="E3743" s="8">
        <v>1570</v>
      </c>
      <c r="F3743" t="s">
        <v>8218</v>
      </c>
      <c r="G3743" t="s">
        <v>8235</v>
      </c>
      <c r="H3743" t="s">
        <v>8248</v>
      </c>
      <c r="I3743">
        <v>1435255659</v>
      </c>
      <c r="J3743">
        <v>1432663659</v>
      </c>
      <c r="K3743" t="b">
        <v>0</v>
      </c>
      <c r="L3743">
        <v>29</v>
      </c>
      <c r="M3743" t="b">
        <v>1</v>
      </c>
      <c r="N3743" t="s">
        <v>8269</v>
      </c>
      <c r="O3743" s="9">
        <f t="shared" si="240"/>
        <v>105</v>
      </c>
      <c r="P3743">
        <f t="shared" si="241"/>
        <v>54.14</v>
      </c>
      <c r="Q3743" s="11" t="s">
        <v>8315</v>
      </c>
      <c r="R3743" t="s">
        <v>8316</v>
      </c>
      <c r="S3743" s="16">
        <f t="shared" si="242"/>
        <v>42150.755312499998</v>
      </c>
      <c r="T3743" s="16">
        <f t="shared" si="243"/>
        <v>42180.755312499998</v>
      </c>
    </row>
    <row r="3744" spans="1:20" ht="42" x14ac:dyDescent="0.3">
      <c r="A3744">
        <v>3396</v>
      </c>
      <c r="B3744" s="3" t="s">
        <v>3395</v>
      </c>
      <c r="C3744" s="3" t="s">
        <v>7506</v>
      </c>
      <c r="D3744" s="6">
        <v>1500</v>
      </c>
      <c r="E3744" s="8">
        <v>1565</v>
      </c>
      <c r="F3744" t="s">
        <v>8218</v>
      </c>
      <c r="G3744" t="s">
        <v>8223</v>
      </c>
      <c r="H3744" t="s">
        <v>8245</v>
      </c>
      <c r="I3744">
        <v>1401595140</v>
      </c>
      <c r="J3744">
        <v>1399286589</v>
      </c>
      <c r="K3744" t="b">
        <v>0</v>
      </c>
      <c r="L3744">
        <v>28</v>
      </c>
      <c r="M3744" t="b">
        <v>1</v>
      </c>
      <c r="N3744" t="s">
        <v>8269</v>
      </c>
      <c r="O3744" s="9">
        <f t="shared" si="240"/>
        <v>104</v>
      </c>
      <c r="P3744">
        <f t="shared" si="241"/>
        <v>55.89</v>
      </c>
      <c r="Q3744" s="11" t="s">
        <v>8315</v>
      </c>
      <c r="R3744" t="s">
        <v>8316</v>
      </c>
      <c r="S3744" s="16">
        <f t="shared" si="242"/>
        <v>41764.44663194444</v>
      </c>
      <c r="T3744" s="16">
        <f t="shared" si="243"/>
        <v>41791.165972222225</v>
      </c>
    </row>
    <row r="3745" spans="1:21" ht="42" x14ac:dyDescent="0.3">
      <c r="A3745">
        <v>3903</v>
      </c>
      <c r="B3745" s="3" t="s">
        <v>3900</v>
      </c>
      <c r="C3745" s="3" t="s">
        <v>8011</v>
      </c>
      <c r="D3745" s="6">
        <v>1500</v>
      </c>
      <c r="E3745" s="8">
        <v>0</v>
      </c>
      <c r="F3745" t="s">
        <v>8220</v>
      </c>
      <c r="G3745" t="s">
        <v>8223</v>
      </c>
      <c r="H3745" t="s">
        <v>8245</v>
      </c>
      <c r="I3745">
        <v>1439581080</v>
      </c>
      <c r="J3745">
        <v>1435709765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40"/>
        <v>0</v>
      </c>
      <c r="P3745">
        <f t="shared" si="241"/>
        <v>0</v>
      </c>
      <c r="Q3745" s="11" t="s">
        <v>8315</v>
      </c>
      <c r="R3745" t="s">
        <v>8316</v>
      </c>
      <c r="S3745" s="16">
        <f t="shared" si="242"/>
        <v>42186.01116898148</v>
      </c>
      <c r="T3745" s="16">
        <f t="shared" si="243"/>
        <v>42230.818055555559</v>
      </c>
    </row>
    <row r="3746" spans="1:21" ht="42" x14ac:dyDescent="0.3">
      <c r="A3746">
        <v>3905</v>
      </c>
      <c r="B3746" s="3" t="s">
        <v>3902</v>
      </c>
      <c r="C3746" s="3" t="s">
        <v>8013</v>
      </c>
      <c r="D3746" s="6">
        <v>1500</v>
      </c>
      <c r="E3746" s="8">
        <v>173</v>
      </c>
      <c r="F3746" t="s">
        <v>8220</v>
      </c>
      <c r="G3746" t="s">
        <v>8224</v>
      </c>
      <c r="H3746" t="s">
        <v>8246</v>
      </c>
      <c r="I3746">
        <v>1434063600</v>
      </c>
      <c r="J3746">
        <v>1430405903</v>
      </c>
      <c r="K3746" t="b">
        <v>0</v>
      </c>
      <c r="L3746">
        <v>7</v>
      </c>
      <c r="M3746" t="b">
        <v>0</v>
      </c>
      <c r="N3746" t="s">
        <v>8269</v>
      </c>
      <c r="O3746" s="9">
        <f t="shared" si="240"/>
        <v>12</v>
      </c>
      <c r="P3746">
        <f t="shared" si="241"/>
        <v>24.71</v>
      </c>
      <c r="Q3746" s="11" t="s">
        <v>8315</v>
      </c>
      <c r="R3746" t="s">
        <v>8316</v>
      </c>
      <c r="S3746" s="16">
        <f t="shared" si="242"/>
        <v>42124.623877314814</v>
      </c>
      <c r="T3746" s="16">
        <f t="shared" si="243"/>
        <v>42166.958333333328</v>
      </c>
    </row>
    <row r="3747" spans="1:21" ht="42" x14ac:dyDescent="0.3">
      <c r="A3747">
        <v>3906</v>
      </c>
      <c r="B3747" s="3" t="s">
        <v>3903</v>
      </c>
      <c r="C3747" s="3" t="s">
        <v>8014</v>
      </c>
      <c r="D3747" s="6">
        <v>1500</v>
      </c>
      <c r="E3747" s="8">
        <v>1010</v>
      </c>
      <c r="F3747" t="s">
        <v>8220</v>
      </c>
      <c r="G3747" t="s">
        <v>8224</v>
      </c>
      <c r="H3747" t="s">
        <v>8246</v>
      </c>
      <c r="I3747">
        <v>1435325100</v>
      </c>
      <c r="J3747">
        <v>1432072893</v>
      </c>
      <c r="K3747" t="b">
        <v>0</v>
      </c>
      <c r="L3747">
        <v>16</v>
      </c>
      <c r="M3747" t="b">
        <v>0</v>
      </c>
      <c r="N3747" t="s">
        <v>8269</v>
      </c>
      <c r="O3747" s="9">
        <f t="shared" si="240"/>
        <v>67</v>
      </c>
      <c r="P3747">
        <f t="shared" si="241"/>
        <v>63.13</v>
      </c>
      <c r="Q3747" s="11" t="s">
        <v>8315</v>
      </c>
      <c r="R3747" t="s">
        <v>8316</v>
      </c>
      <c r="S3747" s="16">
        <f t="shared" si="242"/>
        <v>42143.917743055557</v>
      </c>
      <c r="T3747" s="16">
        <f t="shared" si="243"/>
        <v>42181.559027777781</v>
      </c>
    </row>
    <row r="3748" spans="1:21" ht="42" x14ac:dyDescent="0.3">
      <c r="A3748">
        <v>3915</v>
      </c>
      <c r="B3748" s="3" t="s">
        <v>3912</v>
      </c>
      <c r="C3748" s="3" t="s">
        <v>8023</v>
      </c>
      <c r="D3748" s="6">
        <v>1500</v>
      </c>
      <c r="E3748" s="8">
        <v>5</v>
      </c>
      <c r="F3748" t="s">
        <v>8220</v>
      </c>
      <c r="G3748" t="s">
        <v>8224</v>
      </c>
      <c r="H3748" t="s">
        <v>8246</v>
      </c>
      <c r="I3748">
        <v>1464824309</v>
      </c>
      <c r="J3748">
        <v>1462232309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40"/>
        <v>0</v>
      </c>
      <c r="P3748">
        <f t="shared" si="241"/>
        <v>5</v>
      </c>
      <c r="Q3748" s="11" t="s">
        <v>8315</v>
      </c>
      <c r="R3748" t="s">
        <v>8316</v>
      </c>
      <c r="S3748" s="16">
        <f t="shared" si="242"/>
        <v>42492.98505787037</v>
      </c>
      <c r="T3748" s="16">
        <f t="shared" si="243"/>
        <v>42522.98505787037</v>
      </c>
    </row>
    <row r="3749" spans="1:21" ht="42" x14ac:dyDescent="0.3">
      <c r="A3749">
        <v>3984</v>
      </c>
      <c r="B3749" s="3" t="s">
        <v>3980</v>
      </c>
      <c r="C3749" s="3" t="s">
        <v>8090</v>
      </c>
      <c r="D3749" s="6">
        <v>1500</v>
      </c>
      <c r="E3749" s="8">
        <v>95</v>
      </c>
      <c r="F3749" t="s">
        <v>8220</v>
      </c>
      <c r="G3749" t="s">
        <v>8224</v>
      </c>
      <c r="H3749" t="s">
        <v>8246</v>
      </c>
      <c r="I3749">
        <v>1415404800</v>
      </c>
      <c r="J3749">
        <v>1412809644</v>
      </c>
      <c r="K3749" t="b">
        <v>0</v>
      </c>
      <c r="L3749">
        <v>10</v>
      </c>
      <c r="M3749" t="b">
        <v>0</v>
      </c>
      <c r="N3749" t="s">
        <v>8269</v>
      </c>
      <c r="O3749" s="9">
        <f t="shared" si="240"/>
        <v>6</v>
      </c>
      <c r="P3749">
        <f t="shared" si="241"/>
        <v>9.5</v>
      </c>
      <c r="Q3749" s="11" t="s">
        <v>8315</v>
      </c>
      <c r="R3749" t="s">
        <v>8316</v>
      </c>
      <c r="S3749" s="16">
        <f t="shared" si="242"/>
        <v>41920.963472222218</v>
      </c>
      <c r="T3749" s="16">
        <f t="shared" si="243"/>
        <v>41951</v>
      </c>
    </row>
    <row r="3750" spans="1:21" ht="4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40"/>
        <v>104</v>
      </c>
      <c r="P3750">
        <f t="shared" si="241"/>
        <v>99.54</v>
      </c>
      <c r="Q3750" s="11" t="s">
        <v>8315</v>
      </c>
      <c r="R3750" t="s">
        <v>8357</v>
      </c>
      <c r="S3750" s="16">
        <f t="shared" si="242"/>
        <v>42395.706435185188</v>
      </c>
      <c r="T3750" s="16">
        <f t="shared" si="243"/>
        <v>42416.249305555553</v>
      </c>
    </row>
    <row r="3751" spans="1:21" ht="4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40"/>
        <v>105</v>
      </c>
      <c r="P3751">
        <f t="shared" si="241"/>
        <v>75</v>
      </c>
      <c r="Q3751" s="11" t="s">
        <v>8315</v>
      </c>
      <c r="R3751" t="s">
        <v>8357</v>
      </c>
      <c r="S3751" s="16">
        <f t="shared" si="242"/>
        <v>42458.127175925925</v>
      </c>
      <c r="T3751" s="16">
        <f t="shared" si="243"/>
        <v>42489.165972222225</v>
      </c>
    </row>
    <row r="3752" spans="1:21" ht="8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40"/>
        <v>100</v>
      </c>
      <c r="P3752">
        <f t="shared" si="241"/>
        <v>215.25</v>
      </c>
      <c r="Q3752" s="11" t="s">
        <v>8315</v>
      </c>
      <c r="R3752" t="s">
        <v>8357</v>
      </c>
      <c r="S3752" s="16">
        <f t="shared" si="242"/>
        <v>42016.981574074074</v>
      </c>
      <c r="T3752" s="16">
        <f t="shared" si="243"/>
        <v>42045.332638888889</v>
      </c>
    </row>
    <row r="3753" spans="1:21" ht="4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40"/>
        <v>133</v>
      </c>
      <c r="P3753">
        <f t="shared" si="241"/>
        <v>120.55</v>
      </c>
      <c r="Q3753" s="11" t="s">
        <v>8315</v>
      </c>
      <c r="R3753" t="s">
        <v>8357</v>
      </c>
      <c r="S3753" s="16">
        <f t="shared" si="242"/>
        <v>42403.035567129627</v>
      </c>
      <c r="T3753" s="16">
        <f t="shared" si="243"/>
        <v>42462.993900462956</v>
      </c>
    </row>
    <row r="3754" spans="1:21" ht="5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40"/>
        <v>113</v>
      </c>
      <c r="P3754">
        <f t="shared" si="241"/>
        <v>37.67</v>
      </c>
      <c r="Q3754" s="11" t="s">
        <v>8315</v>
      </c>
      <c r="R3754" t="s">
        <v>8357</v>
      </c>
      <c r="S3754" s="16">
        <f t="shared" si="242"/>
        <v>42619.802488425921</v>
      </c>
      <c r="T3754" s="16">
        <f t="shared" si="243"/>
        <v>42659.875</v>
      </c>
      <c r="U3754">
        <f>YEAR(S3754)</f>
        <v>2016</v>
      </c>
    </row>
    <row r="3755" spans="1:21" ht="4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40"/>
        <v>103</v>
      </c>
      <c r="P3755">
        <f t="shared" si="241"/>
        <v>172.23</v>
      </c>
      <c r="Q3755" s="11" t="s">
        <v>8315</v>
      </c>
      <c r="R3755" t="s">
        <v>8357</v>
      </c>
      <c r="S3755" s="16">
        <f t="shared" si="242"/>
        <v>42128.824074074073</v>
      </c>
      <c r="T3755" s="16">
        <f t="shared" si="243"/>
        <v>42158</v>
      </c>
    </row>
    <row r="3756" spans="1:21" ht="4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40"/>
        <v>120</v>
      </c>
      <c r="P3756">
        <f t="shared" si="241"/>
        <v>111.11</v>
      </c>
      <c r="Q3756" s="11" t="s">
        <v>8315</v>
      </c>
      <c r="R3756" t="s">
        <v>8357</v>
      </c>
      <c r="S3756" s="16">
        <f t="shared" si="242"/>
        <v>41808.881215277775</v>
      </c>
      <c r="T3756" s="16">
        <f t="shared" si="243"/>
        <v>41846.207638888889</v>
      </c>
    </row>
    <row r="3757" spans="1:21" ht="4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40"/>
        <v>130</v>
      </c>
      <c r="P3757">
        <f t="shared" si="241"/>
        <v>25.46</v>
      </c>
      <c r="Q3757" s="11" t="s">
        <v>8315</v>
      </c>
      <c r="R3757" t="s">
        <v>8357</v>
      </c>
      <c r="S3757" s="16">
        <f t="shared" si="242"/>
        <v>42445.866979166662</v>
      </c>
      <c r="T3757" s="16">
        <f t="shared" si="243"/>
        <v>42475.866979166662</v>
      </c>
      <c r="U3757">
        <f>YEAR(S3757)</f>
        <v>2016</v>
      </c>
    </row>
    <row r="3758" spans="1:21" ht="4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40"/>
        <v>101</v>
      </c>
      <c r="P3758">
        <f t="shared" si="241"/>
        <v>267.64999999999998</v>
      </c>
      <c r="Q3758" s="11" t="s">
        <v>8315</v>
      </c>
      <c r="R3758" t="s">
        <v>8357</v>
      </c>
      <c r="S3758" s="16">
        <f t="shared" si="242"/>
        <v>41771.814791666664</v>
      </c>
      <c r="T3758" s="16">
        <f t="shared" si="243"/>
        <v>41801.814791666664</v>
      </c>
    </row>
    <row r="3759" spans="1:21" ht="4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40"/>
        <v>109</v>
      </c>
      <c r="P3759">
        <f t="shared" si="241"/>
        <v>75.959999999999994</v>
      </c>
      <c r="Q3759" s="11" t="s">
        <v>8315</v>
      </c>
      <c r="R3759" t="s">
        <v>8357</v>
      </c>
      <c r="S3759" s="16">
        <f t="shared" si="242"/>
        <v>41954.850868055553</v>
      </c>
      <c r="T3759" s="16">
        <f t="shared" si="243"/>
        <v>41974.850868055553</v>
      </c>
    </row>
    <row r="3760" spans="1:21" ht="2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40"/>
        <v>102</v>
      </c>
      <c r="P3760">
        <f t="shared" si="241"/>
        <v>59.04</v>
      </c>
      <c r="Q3760" s="11" t="s">
        <v>8315</v>
      </c>
      <c r="R3760" t="s">
        <v>8357</v>
      </c>
      <c r="S3760" s="16">
        <f t="shared" si="242"/>
        <v>41747.471504629626</v>
      </c>
      <c r="T3760" s="16">
        <f t="shared" si="243"/>
        <v>41778.208333333336</v>
      </c>
    </row>
    <row r="3761" spans="1:21" ht="2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40"/>
        <v>110</v>
      </c>
      <c r="P3761">
        <f t="shared" si="241"/>
        <v>50.11</v>
      </c>
      <c r="Q3761" s="11" t="s">
        <v>8315</v>
      </c>
      <c r="R3761" t="s">
        <v>8357</v>
      </c>
      <c r="S3761" s="16">
        <f t="shared" si="242"/>
        <v>42182.108252314814</v>
      </c>
      <c r="T3761" s="16">
        <f t="shared" si="243"/>
        <v>42242.108252314814</v>
      </c>
    </row>
    <row r="3762" spans="1:21" ht="4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40"/>
        <v>101</v>
      </c>
      <c r="P3762">
        <f t="shared" si="241"/>
        <v>55.5</v>
      </c>
      <c r="Q3762" s="11" t="s">
        <v>8315</v>
      </c>
      <c r="R3762" t="s">
        <v>8357</v>
      </c>
      <c r="S3762" s="16">
        <f t="shared" si="242"/>
        <v>41739.525300925925</v>
      </c>
      <c r="T3762" s="16">
        <f t="shared" si="243"/>
        <v>41764.525300925925</v>
      </c>
    </row>
    <row r="3763" spans="1:21" ht="42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40"/>
        <v>100</v>
      </c>
      <c r="P3763">
        <f t="shared" si="241"/>
        <v>166.67</v>
      </c>
      <c r="Q3763" s="11" t="s">
        <v>8315</v>
      </c>
      <c r="R3763" t="s">
        <v>8357</v>
      </c>
      <c r="S3763" s="16">
        <f t="shared" si="242"/>
        <v>42173.466863425929</v>
      </c>
      <c r="T3763" s="16">
        <f t="shared" si="243"/>
        <v>42226.958333333328</v>
      </c>
      <c r="U3763">
        <f>YEAR(S3763)</f>
        <v>2015</v>
      </c>
    </row>
    <row r="3764" spans="1:21" ht="4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40"/>
        <v>106</v>
      </c>
      <c r="P3764">
        <f t="shared" si="241"/>
        <v>47.43</v>
      </c>
      <c r="Q3764" s="11" t="s">
        <v>8315</v>
      </c>
      <c r="R3764" t="s">
        <v>8357</v>
      </c>
      <c r="S3764" s="16">
        <f t="shared" si="242"/>
        <v>42193.813530092593</v>
      </c>
      <c r="T3764" s="16">
        <f t="shared" si="243"/>
        <v>42218.813530092593</v>
      </c>
      <c r="U3764">
        <f>YEAR(S3764)</f>
        <v>2015</v>
      </c>
    </row>
    <row r="3765" spans="1:21" ht="2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40"/>
        <v>100</v>
      </c>
      <c r="P3765">
        <f t="shared" si="241"/>
        <v>64.94</v>
      </c>
      <c r="Q3765" s="11" t="s">
        <v>8315</v>
      </c>
      <c r="R3765" t="s">
        <v>8357</v>
      </c>
      <c r="S3765" s="16">
        <f t="shared" si="242"/>
        <v>42065.750300925924</v>
      </c>
      <c r="T3765" s="16">
        <f t="shared" si="243"/>
        <v>42095.708634259259</v>
      </c>
    </row>
    <row r="3766" spans="1:21" ht="4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40"/>
        <v>100</v>
      </c>
      <c r="P3766">
        <f t="shared" si="241"/>
        <v>55.56</v>
      </c>
      <c r="Q3766" s="11" t="s">
        <v>8315</v>
      </c>
      <c r="R3766" t="s">
        <v>8357</v>
      </c>
      <c r="S3766" s="16">
        <f t="shared" si="242"/>
        <v>42499.842962962968</v>
      </c>
      <c r="T3766" s="16">
        <f t="shared" si="243"/>
        <v>42519.024999999994</v>
      </c>
    </row>
    <row r="3767" spans="1:21" ht="4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40"/>
        <v>113</v>
      </c>
      <c r="P3767">
        <f t="shared" si="241"/>
        <v>74.22</v>
      </c>
      <c r="Q3767" s="11" t="s">
        <v>8315</v>
      </c>
      <c r="R3767" t="s">
        <v>8357</v>
      </c>
      <c r="S3767" s="16">
        <f t="shared" si="242"/>
        <v>41820.776412037041</v>
      </c>
      <c r="T3767" s="16">
        <f t="shared" si="243"/>
        <v>41850.776412037041</v>
      </c>
    </row>
    <row r="3768" spans="1:21" ht="28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40"/>
        <v>103</v>
      </c>
      <c r="P3768">
        <f t="shared" si="241"/>
        <v>106.93</v>
      </c>
      <c r="Q3768" s="11" t="s">
        <v>8315</v>
      </c>
      <c r="R3768" t="s">
        <v>8357</v>
      </c>
      <c r="S3768" s="16">
        <f t="shared" si="242"/>
        <v>41788.167187500003</v>
      </c>
      <c r="T3768" s="16">
        <f t="shared" si="243"/>
        <v>41823.167187500003</v>
      </c>
    </row>
    <row r="3769" spans="1:21" ht="4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40"/>
        <v>117</v>
      </c>
      <c r="P3769">
        <f t="shared" si="241"/>
        <v>41.7</v>
      </c>
      <c r="Q3769" s="11" t="s">
        <v>8315</v>
      </c>
      <c r="R3769" t="s">
        <v>8357</v>
      </c>
      <c r="S3769" s="16">
        <f t="shared" si="242"/>
        <v>42050.019641203704</v>
      </c>
      <c r="T3769" s="16">
        <f t="shared" si="243"/>
        <v>42064.207638888889</v>
      </c>
    </row>
    <row r="3770" spans="1:21" ht="4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40"/>
        <v>108</v>
      </c>
      <c r="P3770">
        <f t="shared" si="241"/>
        <v>74.239999999999995</v>
      </c>
      <c r="Q3770" s="11" t="s">
        <v>8315</v>
      </c>
      <c r="R3770" t="s">
        <v>8357</v>
      </c>
      <c r="S3770" s="16">
        <f t="shared" si="242"/>
        <v>41772.727893518517</v>
      </c>
      <c r="T3770" s="16">
        <f t="shared" si="243"/>
        <v>41802.727893518517</v>
      </c>
    </row>
    <row r="3771" spans="1:21" ht="4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40"/>
        <v>100</v>
      </c>
      <c r="P3771">
        <f t="shared" si="241"/>
        <v>73.33</v>
      </c>
      <c r="Q3771" s="11" t="s">
        <v>8315</v>
      </c>
      <c r="R3771" t="s">
        <v>8357</v>
      </c>
      <c r="S3771" s="16">
        <f t="shared" si="242"/>
        <v>42445.598136574074</v>
      </c>
      <c r="T3771" s="16">
        <f t="shared" si="243"/>
        <v>42475.598136574074</v>
      </c>
    </row>
    <row r="3772" spans="1:21" ht="4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40"/>
        <v>100</v>
      </c>
      <c r="P3772">
        <f t="shared" si="241"/>
        <v>100</v>
      </c>
      <c r="Q3772" s="11" t="s">
        <v>8315</v>
      </c>
      <c r="R3772" t="s">
        <v>8357</v>
      </c>
      <c r="S3772" s="16">
        <f t="shared" si="242"/>
        <v>42138.930671296301</v>
      </c>
      <c r="T3772" s="16">
        <f t="shared" si="243"/>
        <v>42168.930671296301</v>
      </c>
      <c r="U3772">
        <f>YEAR(S3772)</f>
        <v>2015</v>
      </c>
    </row>
    <row r="3773" spans="1:21" ht="2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40"/>
        <v>146</v>
      </c>
      <c r="P3773">
        <f t="shared" si="241"/>
        <v>38.42</v>
      </c>
      <c r="Q3773" s="11" t="s">
        <v>8315</v>
      </c>
      <c r="R3773" t="s">
        <v>8357</v>
      </c>
      <c r="S3773" s="16">
        <f t="shared" si="242"/>
        <v>42493.857083333336</v>
      </c>
      <c r="T3773" s="16">
        <f t="shared" si="243"/>
        <v>42508</v>
      </c>
    </row>
    <row r="3774" spans="1:21" ht="4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40"/>
        <v>110</v>
      </c>
      <c r="P3774">
        <f t="shared" si="241"/>
        <v>166.97</v>
      </c>
      <c r="Q3774" s="11" t="s">
        <v>8315</v>
      </c>
      <c r="R3774" t="s">
        <v>8357</v>
      </c>
      <c r="S3774" s="16">
        <f t="shared" si="242"/>
        <v>42682.616967592592</v>
      </c>
      <c r="T3774" s="16">
        <f t="shared" si="243"/>
        <v>42703.25</v>
      </c>
    </row>
    <row r="3775" spans="1:21" ht="2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40"/>
        <v>108</v>
      </c>
      <c r="P3775">
        <f t="shared" si="241"/>
        <v>94.91</v>
      </c>
      <c r="Q3775" s="11" t="s">
        <v>8315</v>
      </c>
      <c r="R3775" t="s">
        <v>8357</v>
      </c>
      <c r="S3775" s="16">
        <f t="shared" si="242"/>
        <v>42656.005173611105</v>
      </c>
      <c r="T3775" s="16">
        <f t="shared" si="243"/>
        <v>42689.088888888888</v>
      </c>
    </row>
    <row r="3776" spans="1:21" ht="42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40"/>
        <v>100</v>
      </c>
      <c r="P3776">
        <f t="shared" si="241"/>
        <v>100</v>
      </c>
      <c r="Q3776" s="11" t="s">
        <v>8315</v>
      </c>
      <c r="R3776" t="s">
        <v>8357</v>
      </c>
      <c r="S3776" s="16">
        <f t="shared" si="242"/>
        <v>42087.792303240742</v>
      </c>
      <c r="T3776" s="16">
        <f t="shared" si="243"/>
        <v>42103.792303240742</v>
      </c>
    </row>
    <row r="3777" spans="1:21" ht="4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40"/>
        <v>100</v>
      </c>
      <c r="P3777">
        <f t="shared" si="241"/>
        <v>143.21</v>
      </c>
      <c r="Q3777" s="11" t="s">
        <v>8315</v>
      </c>
      <c r="R3777" t="s">
        <v>8357</v>
      </c>
      <c r="S3777" s="16">
        <f t="shared" si="242"/>
        <v>42075.942627314813</v>
      </c>
      <c r="T3777" s="16">
        <f t="shared" si="243"/>
        <v>42103.166666666672</v>
      </c>
    </row>
    <row r="3778" spans="1:21" ht="5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40"/>
        <v>107</v>
      </c>
      <c r="P3778">
        <f t="shared" si="241"/>
        <v>90.82</v>
      </c>
      <c r="Q3778" s="11" t="s">
        <v>8315</v>
      </c>
      <c r="R3778" t="s">
        <v>8357</v>
      </c>
      <c r="S3778" s="16">
        <f t="shared" si="242"/>
        <v>41814.367800925924</v>
      </c>
      <c r="T3778" s="16">
        <f t="shared" si="243"/>
        <v>41852.041666666664</v>
      </c>
    </row>
    <row r="3779" spans="1:21" ht="4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40"/>
        <v>143</v>
      </c>
      <c r="P3779">
        <f t="shared" si="241"/>
        <v>48.54</v>
      </c>
      <c r="Q3779" s="11" t="s">
        <v>8315</v>
      </c>
      <c r="R3779" t="s">
        <v>8357</v>
      </c>
      <c r="S3779" s="16">
        <f t="shared" si="242"/>
        <v>41887.111354166671</v>
      </c>
      <c r="T3779" s="16">
        <f t="shared" si="243"/>
        <v>41909.166666666664</v>
      </c>
    </row>
    <row r="3780" spans="1:21" ht="2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40"/>
        <v>105</v>
      </c>
      <c r="P3780">
        <f t="shared" si="241"/>
        <v>70.03</v>
      </c>
      <c r="Q3780" s="11" t="s">
        <v>8315</v>
      </c>
      <c r="R3780" t="s">
        <v>8357</v>
      </c>
      <c r="S3780" s="16">
        <f t="shared" si="242"/>
        <v>41989.819212962961</v>
      </c>
      <c r="T3780" s="16">
        <f t="shared" si="243"/>
        <v>42049.819212962961</v>
      </c>
    </row>
    <row r="3781" spans="1:21" ht="2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40"/>
        <v>104</v>
      </c>
      <c r="P3781">
        <f t="shared" si="241"/>
        <v>135.63</v>
      </c>
      <c r="Q3781" s="11" t="s">
        <v>8315</v>
      </c>
      <c r="R3781" t="s">
        <v>8357</v>
      </c>
      <c r="S3781" s="16">
        <f t="shared" si="242"/>
        <v>42425.735416666663</v>
      </c>
      <c r="T3781" s="16">
        <f t="shared" si="243"/>
        <v>42455.693750000006</v>
      </c>
    </row>
    <row r="3782" spans="1:21" ht="4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40"/>
        <v>120</v>
      </c>
      <c r="P3782">
        <f t="shared" si="241"/>
        <v>100</v>
      </c>
      <c r="Q3782" s="11" t="s">
        <v>8315</v>
      </c>
      <c r="R3782" t="s">
        <v>8357</v>
      </c>
      <c r="S3782" s="16">
        <f t="shared" si="242"/>
        <v>42166.219733796301</v>
      </c>
      <c r="T3782" s="16">
        <f t="shared" si="243"/>
        <v>42198.837499999994</v>
      </c>
    </row>
    <row r="3783" spans="1:21" ht="42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40"/>
        <v>110</v>
      </c>
      <c r="P3783">
        <f t="shared" si="241"/>
        <v>94.9</v>
      </c>
      <c r="Q3783" s="11" t="s">
        <v>8315</v>
      </c>
      <c r="R3783" t="s">
        <v>8357</v>
      </c>
      <c r="S3783" s="16">
        <f t="shared" si="242"/>
        <v>41865.882928240739</v>
      </c>
      <c r="T3783" s="16">
        <f t="shared" si="243"/>
        <v>41890.882928240739</v>
      </c>
    </row>
    <row r="3784" spans="1:21" ht="4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40"/>
        <v>102</v>
      </c>
      <c r="P3784">
        <f t="shared" si="241"/>
        <v>75.37</v>
      </c>
      <c r="Q3784" s="11" t="s">
        <v>8315</v>
      </c>
      <c r="R3784" t="s">
        <v>8357</v>
      </c>
      <c r="S3784" s="16">
        <f t="shared" si="242"/>
        <v>42546.862233796302</v>
      </c>
      <c r="T3784" s="16">
        <f t="shared" si="243"/>
        <v>42575.958333333328</v>
      </c>
      <c r="U3784">
        <f>YEAR(S3784)</f>
        <v>2016</v>
      </c>
    </row>
    <row r="3785" spans="1:21" ht="4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40"/>
        <v>129</v>
      </c>
      <c r="P3785">
        <f t="shared" si="241"/>
        <v>64.459999999999994</v>
      </c>
      <c r="Q3785" s="11" t="s">
        <v>8315</v>
      </c>
      <c r="R3785" t="s">
        <v>8357</v>
      </c>
      <c r="S3785" s="16">
        <f t="shared" si="242"/>
        <v>42420.140277777777</v>
      </c>
      <c r="T3785" s="16">
        <f t="shared" si="243"/>
        <v>42444.666666666672</v>
      </c>
    </row>
    <row r="3786" spans="1:21" ht="4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40"/>
        <v>115</v>
      </c>
      <c r="P3786">
        <f t="shared" si="241"/>
        <v>115</v>
      </c>
      <c r="Q3786" s="11" t="s">
        <v>8315</v>
      </c>
      <c r="R3786" t="s">
        <v>8357</v>
      </c>
      <c r="S3786" s="16">
        <f t="shared" si="242"/>
        <v>42531.980694444443</v>
      </c>
      <c r="T3786" s="16">
        <f t="shared" si="243"/>
        <v>42561.980694444443</v>
      </c>
    </row>
    <row r="3787" spans="1:21" ht="4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8402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40"/>
        <v>151</v>
      </c>
      <c r="P3787">
        <f t="shared" si="241"/>
        <v>100.5</v>
      </c>
      <c r="Q3787" s="11" t="s">
        <v>8315</v>
      </c>
      <c r="R3787" t="s">
        <v>8357</v>
      </c>
      <c r="S3787" s="16">
        <f t="shared" si="242"/>
        <v>42548.63853009259</v>
      </c>
      <c r="T3787" s="16">
        <f t="shared" si="243"/>
        <v>42584.418749999997</v>
      </c>
      <c r="U3787">
        <f>YEAR(S3787)</f>
        <v>2016</v>
      </c>
    </row>
    <row r="3788" spans="1:21" ht="4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40"/>
        <v>111</v>
      </c>
      <c r="P3788">
        <f t="shared" si="241"/>
        <v>93.77</v>
      </c>
      <c r="Q3788" s="11" t="s">
        <v>8315</v>
      </c>
      <c r="R3788" t="s">
        <v>8357</v>
      </c>
      <c r="S3788" s="16">
        <f t="shared" si="242"/>
        <v>42487.037905092591</v>
      </c>
      <c r="T3788" s="16">
        <f t="shared" si="243"/>
        <v>42517.037905092591</v>
      </c>
    </row>
    <row r="3789" spans="1:21" ht="4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40"/>
        <v>100</v>
      </c>
      <c r="P3789">
        <f t="shared" si="241"/>
        <v>35.1</v>
      </c>
      <c r="Q3789" s="11" t="s">
        <v>8315</v>
      </c>
      <c r="R3789" t="s">
        <v>8357</v>
      </c>
      <c r="S3789" s="16">
        <f t="shared" si="242"/>
        <v>42167.534791666665</v>
      </c>
      <c r="T3789" s="16">
        <f t="shared" si="243"/>
        <v>42196.165972222225</v>
      </c>
    </row>
    <row r="3790" spans="1:21" ht="70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40"/>
        <v>1</v>
      </c>
      <c r="P3790">
        <f t="shared" si="241"/>
        <v>500</v>
      </c>
      <c r="Q3790" s="11" t="s">
        <v>8315</v>
      </c>
      <c r="R3790" t="s">
        <v>8357</v>
      </c>
      <c r="S3790" s="16">
        <f t="shared" si="242"/>
        <v>42333.695821759262</v>
      </c>
      <c r="T3790" s="16">
        <f t="shared" si="243"/>
        <v>42361.679166666669</v>
      </c>
    </row>
    <row r="3791" spans="1:21" ht="4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ref="O3791:O3854" si="244">ROUND(E3791/D3791*100,0)</f>
        <v>3</v>
      </c>
      <c r="P3791">
        <f t="shared" ref="P3791:P3854" si="245">IFERROR(ROUND(E3791/L3791,2),0)</f>
        <v>29</v>
      </c>
      <c r="Q3791" s="11" t="s">
        <v>8315</v>
      </c>
      <c r="R3791" t="s">
        <v>8357</v>
      </c>
      <c r="S3791" s="16">
        <f t="shared" ref="S3791:S3854" si="246">(((J3791/60)/60/24)+DATE(1970,1,1))</f>
        <v>42138.798819444448</v>
      </c>
      <c r="T3791" s="16">
        <f t="shared" ref="T3791:T3854" si="247">(((I3791/60)/60)/24)+DATE(1970,1,1)</f>
        <v>42170.798819444448</v>
      </c>
      <c r="U3791">
        <f>YEAR(S3791)</f>
        <v>2015</v>
      </c>
    </row>
    <row r="3792" spans="1:21" ht="4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44"/>
        <v>0</v>
      </c>
      <c r="P3792">
        <f t="shared" si="245"/>
        <v>0</v>
      </c>
      <c r="Q3792" s="11" t="s">
        <v>8315</v>
      </c>
      <c r="R3792" t="s">
        <v>8357</v>
      </c>
      <c r="S3792" s="16">
        <f t="shared" si="246"/>
        <v>42666.666932870372</v>
      </c>
      <c r="T3792" s="16">
        <f t="shared" si="247"/>
        <v>42696.708599537036</v>
      </c>
    </row>
    <row r="3793" spans="1:21" ht="2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44"/>
        <v>0</v>
      </c>
      <c r="P3793">
        <f t="shared" si="245"/>
        <v>0</v>
      </c>
      <c r="Q3793" s="11" t="s">
        <v>8315</v>
      </c>
      <c r="R3793" t="s">
        <v>8357</v>
      </c>
      <c r="S3793" s="16">
        <f t="shared" si="246"/>
        <v>41766.692037037035</v>
      </c>
      <c r="T3793" s="16">
        <f t="shared" si="247"/>
        <v>41826.692037037035</v>
      </c>
    </row>
    <row r="3794" spans="1:21" ht="2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44"/>
        <v>0</v>
      </c>
      <c r="P3794">
        <f t="shared" si="245"/>
        <v>17.5</v>
      </c>
      <c r="Q3794" s="11" t="s">
        <v>8315</v>
      </c>
      <c r="R3794" t="s">
        <v>8357</v>
      </c>
      <c r="S3794" s="16">
        <f t="shared" si="246"/>
        <v>42170.447013888886</v>
      </c>
      <c r="T3794" s="16">
        <f t="shared" si="247"/>
        <v>42200.447013888886</v>
      </c>
    </row>
    <row r="3795" spans="1:21" ht="4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44"/>
        <v>60</v>
      </c>
      <c r="P3795">
        <f t="shared" si="245"/>
        <v>174</v>
      </c>
      <c r="Q3795" s="11" t="s">
        <v>8315</v>
      </c>
      <c r="R3795" t="s">
        <v>8357</v>
      </c>
      <c r="S3795" s="16">
        <f t="shared" si="246"/>
        <v>41968.938993055555</v>
      </c>
      <c r="T3795" s="16">
        <f t="shared" si="247"/>
        <v>41989.938993055555</v>
      </c>
    </row>
    <row r="3796" spans="1:21" ht="4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44"/>
        <v>1</v>
      </c>
      <c r="P3796">
        <f t="shared" si="245"/>
        <v>50</v>
      </c>
      <c r="Q3796" s="11" t="s">
        <v>8315</v>
      </c>
      <c r="R3796" t="s">
        <v>8357</v>
      </c>
      <c r="S3796" s="16">
        <f t="shared" si="246"/>
        <v>42132.58048611111</v>
      </c>
      <c r="T3796" s="16">
        <f t="shared" si="247"/>
        <v>42162.58048611111</v>
      </c>
      <c r="U3796">
        <f>YEAR(S3796)</f>
        <v>2015</v>
      </c>
    </row>
    <row r="3797" spans="1:21" ht="4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44"/>
        <v>2</v>
      </c>
      <c r="P3797">
        <f t="shared" si="245"/>
        <v>5</v>
      </c>
      <c r="Q3797" s="11" t="s">
        <v>8315</v>
      </c>
      <c r="R3797" t="s">
        <v>8357</v>
      </c>
      <c r="S3797" s="16">
        <f t="shared" si="246"/>
        <v>42201.436226851853</v>
      </c>
      <c r="T3797" s="16">
        <f t="shared" si="247"/>
        <v>42244.9375</v>
      </c>
      <c r="U3797">
        <f>YEAR(S3797)</f>
        <v>2015</v>
      </c>
    </row>
    <row r="3798" spans="1:21" ht="4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44"/>
        <v>0</v>
      </c>
      <c r="P3798">
        <f t="shared" si="245"/>
        <v>1</v>
      </c>
      <c r="Q3798" s="11" t="s">
        <v>8315</v>
      </c>
      <c r="R3798" t="s">
        <v>8357</v>
      </c>
      <c r="S3798" s="16">
        <f t="shared" si="246"/>
        <v>42689.029583333337</v>
      </c>
      <c r="T3798" s="16">
        <f t="shared" si="247"/>
        <v>42749.029583333337</v>
      </c>
    </row>
    <row r="3799" spans="1:21" ht="42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44"/>
        <v>90</v>
      </c>
      <c r="P3799">
        <f t="shared" si="245"/>
        <v>145.41</v>
      </c>
      <c r="Q3799" s="11" t="s">
        <v>8315</v>
      </c>
      <c r="R3799" t="s">
        <v>8357</v>
      </c>
      <c r="S3799" s="16">
        <f t="shared" si="246"/>
        <v>42084.881539351853</v>
      </c>
      <c r="T3799" s="16">
        <f t="shared" si="247"/>
        <v>42114.881539351853</v>
      </c>
    </row>
    <row r="3800" spans="1:21" ht="4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44"/>
        <v>1</v>
      </c>
      <c r="P3800">
        <f t="shared" si="245"/>
        <v>205</v>
      </c>
      <c r="Q3800" s="11" t="s">
        <v>8315</v>
      </c>
      <c r="R3800" t="s">
        <v>8357</v>
      </c>
      <c r="S3800" s="16">
        <f t="shared" si="246"/>
        <v>41831.722777777781</v>
      </c>
      <c r="T3800" s="16">
        <f t="shared" si="247"/>
        <v>41861.722777777781</v>
      </c>
    </row>
    <row r="3801" spans="1:21" ht="28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44"/>
        <v>4</v>
      </c>
      <c r="P3801">
        <f t="shared" si="245"/>
        <v>100.5</v>
      </c>
      <c r="Q3801" s="11" t="s">
        <v>8315</v>
      </c>
      <c r="R3801" t="s">
        <v>8357</v>
      </c>
      <c r="S3801" s="16">
        <f t="shared" si="246"/>
        <v>42410.93105324074</v>
      </c>
      <c r="T3801" s="16">
        <f t="shared" si="247"/>
        <v>42440.93105324074</v>
      </c>
    </row>
    <row r="3802" spans="1:21" ht="4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44"/>
        <v>4</v>
      </c>
      <c r="P3802">
        <f t="shared" si="245"/>
        <v>55.06</v>
      </c>
      <c r="Q3802" s="11" t="s">
        <v>8315</v>
      </c>
      <c r="R3802" t="s">
        <v>8357</v>
      </c>
      <c r="S3802" s="16">
        <f t="shared" si="246"/>
        <v>41982.737071759257</v>
      </c>
      <c r="T3802" s="16">
        <f t="shared" si="247"/>
        <v>42015.207638888889</v>
      </c>
    </row>
    <row r="3803" spans="1:21" ht="4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44"/>
        <v>9</v>
      </c>
      <c r="P3803">
        <f t="shared" si="245"/>
        <v>47.33</v>
      </c>
      <c r="Q3803" s="11" t="s">
        <v>8315</v>
      </c>
      <c r="R3803" t="s">
        <v>8357</v>
      </c>
      <c r="S3803" s="16">
        <f t="shared" si="246"/>
        <v>41975.676111111112</v>
      </c>
      <c r="T3803" s="16">
        <f t="shared" si="247"/>
        <v>42006.676111111112</v>
      </c>
    </row>
    <row r="3804" spans="1:21" ht="4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44"/>
        <v>0</v>
      </c>
      <c r="P3804">
        <f t="shared" si="245"/>
        <v>0</v>
      </c>
      <c r="Q3804" s="11" t="s">
        <v>8315</v>
      </c>
      <c r="R3804" t="s">
        <v>8357</v>
      </c>
      <c r="S3804" s="16">
        <f t="shared" si="246"/>
        <v>42269.126226851848</v>
      </c>
      <c r="T3804" s="16">
        <f t="shared" si="247"/>
        <v>42299.126226851848</v>
      </c>
    </row>
    <row r="3805" spans="1:21" ht="2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44"/>
        <v>20</v>
      </c>
      <c r="P3805">
        <f t="shared" si="245"/>
        <v>58.95</v>
      </c>
      <c r="Q3805" s="11" t="s">
        <v>8315</v>
      </c>
      <c r="R3805" t="s">
        <v>8357</v>
      </c>
      <c r="S3805" s="16">
        <f t="shared" si="246"/>
        <v>42403.971851851849</v>
      </c>
      <c r="T3805" s="16">
        <f t="shared" si="247"/>
        <v>42433.971851851849</v>
      </c>
    </row>
    <row r="3806" spans="1:21" ht="4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44"/>
        <v>0</v>
      </c>
      <c r="P3806">
        <f t="shared" si="245"/>
        <v>0</v>
      </c>
      <c r="Q3806" s="11" t="s">
        <v>8315</v>
      </c>
      <c r="R3806" t="s">
        <v>8357</v>
      </c>
      <c r="S3806" s="16">
        <f t="shared" si="246"/>
        <v>42527.00953703704</v>
      </c>
      <c r="T3806" s="16">
        <f t="shared" si="247"/>
        <v>42582.291666666672</v>
      </c>
    </row>
    <row r="3807" spans="1:21" ht="4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44"/>
        <v>0</v>
      </c>
      <c r="P3807">
        <f t="shared" si="245"/>
        <v>1.5</v>
      </c>
      <c r="Q3807" s="11" t="s">
        <v>8315</v>
      </c>
      <c r="R3807" t="s">
        <v>8357</v>
      </c>
      <c r="S3807" s="16">
        <f t="shared" si="246"/>
        <v>41849.887037037035</v>
      </c>
      <c r="T3807" s="16">
        <f t="shared" si="247"/>
        <v>41909.887037037035</v>
      </c>
    </row>
    <row r="3808" spans="1:21" ht="42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44"/>
        <v>0</v>
      </c>
      <c r="P3808">
        <f t="shared" si="245"/>
        <v>5</v>
      </c>
      <c r="Q3808" s="11" t="s">
        <v>8315</v>
      </c>
      <c r="R3808" t="s">
        <v>8357</v>
      </c>
      <c r="S3808" s="16">
        <f t="shared" si="246"/>
        <v>41799.259039351848</v>
      </c>
      <c r="T3808" s="16">
        <f t="shared" si="247"/>
        <v>41819.259039351848</v>
      </c>
    </row>
    <row r="3809" spans="1:20" ht="4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44"/>
        <v>30</v>
      </c>
      <c r="P3809">
        <f t="shared" si="245"/>
        <v>50.56</v>
      </c>
      <c r="Q3809" s="11" t="s">
        <v>8315</v>
      </c>
      <c r="R3809" t="s">
        <v>8357</v>
      </c>
      <c r="S3809" s="16">
        <f t="shared" si="246"/>
        <v>42090.909016203703</v>
      </c>
      <c r="T3809" s="16">
        <f t="shared" si="247"/>
        <v>42097.909016203703</v>
      </c>
    </row>
    <row r="3810" spans="1:20" ht="28" x14ac:dyDescent="0.3">
      <c r="A3810">
        <v>3988</v>
      </c>
      <c r="B3810" s="3" t="s">
        <v>3984</v>
      </c>
      <c r="C3810" s="3" t="s">
        <v>8094</v>
      </c>
      <c r="D3810" s="6">
        <v>1500</v>
      </c>
      <c r="E3810" s="8">
        <v>32</v>
      </c>
      <c r="F3810" t="s">
        <v>8220</v>
      </c>
      <c r="G3810" t="s">
        <v>8223</v>
      </c>
      <c r="H3810" t="s">
        <v>8245</v>
      </c>
      <c r="I3810">
        <v>1440813413</v>
      </c>
      <c r="J3810">
        <v>1439517413</v>
      </c>
      <c r="K3810" t="b">
        <v>0</v>
      </c>
      <c r="L3810">
        <v>4</v>
      </c>
      <c r="M3810" t="b">
        <v>0</v>
      </c>
      <c r="N3810" t="s">
        <v>8269</v>
      </c>
      <c r="O3810" s="9">
        <f t="shared" si="244"/>
        <v>2</v>
      </c>
      <c r="P3810">
        <f t="shared" si="245"/>
        <v>8</v>
      </c>
      <c r="Q3810" s="11" t="s">
        <v>8315</v>
      </c>
      <c r="R3810" t="s">
        <v>8316</v>
      </c>
      <c r="S3810" s="16">
        <f t="shared" si="246"/>
        <v>42230.08116898148</v>
      </c>
      <c r="T3810" s="16">
        <f t="shared" si="247"/>
        <v>42245.08116898148</v>
      </c>
    </row>
    <row r="3811" spans="1:20" ht="28" x14ac:dyDescent="0.3">
      <c r="A3811">
        <v>4018</v>
      </c>
      <c r="B3811" s="3" t="s">
        <v>4014</v>
      </c>
      <c r="C3811" s="3" t="s">
        <v>8123</v>
      </c>
      <c r="D3811" s="6">
        <v>1500</v>
      </c>
      <c r="E3811" s="8">
        <v>130</v>
      </c>
      <c r="F3811" t="s">
        <v>8220</v>
      </c>
      <c r="G3811" t="s">
        <v>8224</v>
      </c>
      <c r="H3811" t="s">
        <v>8246</v>
      </c>
      <c r="I3811">
        <v>1475877108</v>
      </c>
      <c r="J3811">
        <v>1473285108</v>
      </c>
      <c r="K3811" t="b">
        <v>0</v>
      </c>
      <c r="L3811">
        <v>4</v>
      </c>
      <c r="M3811" t="b">
        <v>0</v>
      </c>
      <c r="N3811" t="s">
        <v>8269</v>
      </c>
      <c r="O3811" s="9">
        <f t="shared" si="244"/>
        <v>9</v>
      </c>
      <c r="P3811">
        <f t="shared" si="245"/>
        <v>32.5</v>
      </c>
      <c r="Q3811" s="11" t="s">
        <v>8315</v>
      </c>
      <c r="R3811" t="s">
        <v>8316</v>
      </c>
      <c r="S3811" s="16">
        <f t="shared" si="246"/>
        <v>42620.91097222222</v>
      </c>
      <c r="T3811" s="16">
        <f t="shared" si="247"/>
        <v>42650.91097222222</v>
      </c>
    </row>
    <row r="3812" spans="1:20" ht="42" x14ac:dyDescent="0.3">
      <c r="A3812">
        <v>4050</v>
      </c>
      <c r="B3812" s="3" t="s">
        <v>4046</v>
      </c>
      <c r="C3812" s="3" t="s">
        <v>8154</v>
      </c>
      <c r="D3812" s="6">
        <v>1500</v>
      </c>
      <c r="E3812" s="8">
        <v>1</v>
      </c>
      <c r="F3812" t="s">
        <v>8220</v>
      </c>
      <c r="G3812" t="s">
        <v>8223</v>
      </c>
      <c r="H3812" t="s">
        <v>8245</v>
      </c>
      <c r="I3812">
        <v>1414077391</v>
      </c>
      <c r="J3812">
        <v>1411485391</v>
      </c>
      <c r="K3812" t="b">
        <v>0</v>
      </c>
      <c r="L3812">
        <v>1</v>
      </c>
      <c r="M3812" t="b">
        <v>0</v>
      </c>
      <c r="N3812" t="s">
        <v>8269</v>
      </c>
      <c r="O3812" s="9">
        <f t="shared" si="244"/>
        <v>0</v>
      </c>
      <c r="P3812">
        <f t="shared" si="245"/>
        <v>1</v>
      </c>
      <c r="Q3812" s="11" t="s">
        <v>8315</v>
      </c>
      <c r="R3812" t="s">
        <v>8316</v>
      </c>
      <c r="S3812" s="16">
        <f t="shared" si="246"/>
        <v>41905.636469907404</v>
      </c>
      <c r="T3812" s="16">
        <f t="shared" si="247"/>
        <v>41935.636469907404</v>
      </c>
    </row>
    <row r="3813" spans="1:20" ht="42" x14ac:dyDescent="0.3">
      <c r="A3813">
        <v>4056</v>
      </c>
      <c r="B3813" s="3" t="s">
        <v>4052</v>
      </c>
      <c r="C3813" s="3" t="s">
        <v>8160</v>
      </c>
      <c r="D3813" s="6">
        <v>1500</v>
      </c>
      <c r="E3813" s="8">
        <v>795</v>
      </c>
      <c r="F3813" t="s">
        <v>8220</v>
      </c>
      <c r="G3813" t="s">
        <v>8223</v>
      </c>
      <c r="H3813" t="s">
        <v>8245</v>
      </c>
      <c r="I3813">
        <v>1467575940</v>
      </c>
      <c r="J3813">
        <v>1465856639</v>
      </c>
      <c r="K3813" t="b">
        <v>0</v>
      </c>
      <c r="L3813">
        <v>9</v>
      </c>
      <c r="M3813" t="b">
        <v>0</v>
      </c>
      <c r="N3813" t="s">
        <v>8269</v>
      </c>
      <c r="O3813" s="9">
        <f t="shared" si="244"/>
        <v>53</v>
      </c>
      <c r="P3813">
        <f t="shared" si="245"/>
        <v>88.33</v>
      </c>
      <c r="Q3813" s="11" t="s">
        <v>8315</v>
      </c>
      <c r="R3813" t="s">
        <v>8316</v>
      </c>
      <c r="S3813" s="16">
        <f t="shared" si="246"/>
        <v>42534.933321759265</v>
      </c>
      <c r="T3813" s="16">
        <f t="shared" si="247"/>
        <v>42554.832638888889</v>
      </c>
    </row>
    <row r="3814" spans="1:20" ht="42" x14ac:dyDescent="0.3">
      <c r="A3814">
        <v>4113</v>
      </c>
      <c r="B3814" s="3" t="s">
        <v>4109</v>
      </c>
      <c r="C3814" s="3" t="s">
        <v>8215</v>
      </c>
      <c r="D3814" s="6">
        <v>1500</v>
      </c>
      <c r="E3814" s="8">
        <v>3</v>
      </c>
      <c r="F3814" t="s">
        <v>8220</v>
      </c>
      <c r="G3814" t="s">
        <v>8223</v>
      </c>
      <c r="H3814" t="s">
        <v>8245</v>
      </c>
      <c r="I3814">
        <v>1452234840</v>
      </c>
      <c r="J3814">
        <v>1450619123</v>
      </c>
      <c r="K3814" t="b">
        <v>0</v>
      </c>
      <c r="L3814">
        <v>3</v>
      </c>
      <c r="M3814" t="b">
        <v>0</v>
      </c>
      <c r="N3814" t="s">
        <v>8269</v>
      </c>
      <c r="O3814" s="9">
        <f t="shared" si="244"/>
        <v>0</v>
      </c>
      <c r="P3814">
        <f t="shared" si="245"/>
        <v>1</v>
      </c>
      <c r="Q3814" s="11" t="s">
        <v>8315</v>
      </c>
      <c r="R3814" t="s">
        <v>8316</v>
      </c>
      <c r="S3814" s="16">
        <f t="shared" si="246"/>
        <v>42358.573182870372</v>
      </c>
      <c r="T3814" s="16">
        <f t="shared" si="247"/>
        <v>42377.273611111115</v>
      </c>
    </row>
    <row r="3815" spans="1:20" ht="42" x14ac:dyDescent="0.3">
      <c r="A3815">
        <v>3962</v>
      </c>
      <c r="B3815" s="3" t="s">
        <v>3959</v>
      </c>
      <c r="C3815" s="3" t="s">
        <v>8069</v>
      </c>
      <c r="D3815" s="6">
        <v>1400</v>
      </c>
      <c r="E3815" s="8">
        <v>45</v>
      </c>
      <c r="F3815" t="s">
        <v>8220</v>
      </c>
      <c r="G3815" t="s">
        <v>8224</v>
      </c>
      <c r="H3815" t="s">
        <v>8246</v>
      </c>
      <c r="I3815">
        <v>1448722494</v>
      </c>
      <c r="J3815">
        <v>1446562494</v>
      </c>
      <c r="K3815" t="b">
        <v>0</v>
      </c>
      <c r="L3815">
        <v>3</v>
      </c>
      <c r="M3815" t="b">
        <v>0</v>
      </c>
      <c r="N3815" t="s">
        <v>8269</v>
      </c>
      <c r="O3815" s="9">
        <f t="shared" si="244"/>
        <v>3</v>
      </c>
      <c r="P3815">
        <f t="shared" si="245"/>
        <v>15</v>
      </c>
      <c r="Q3815" s="11" t="s">
        <v>8315</v>
      </c>
      <c r="R3815" t="s">
        <v>8316</v>
      </c>
      <c r="S3815" s="16">
        <f t="shared" si="246"/>
        <v>42311.621458333335</v>
      </c>
      <c r="T3815" s="16">
        <f t="shared" si="247"/>
        <v>42336.621458333335</v>
      </c>
    </row>
    <row r="3816" spans="1:20" ht="42" x14ac:dyDescent="0.3">
      <c r="A3816">
        <v>529</v>
      </c>
      <c r="B3816" s="3" t="s">
        <v>530</v>
      </c>
      <c r="C3816" s="3" t="s">
        <v>4639</v>
      </c>
      <c r="D3816" s="6">
        <v>1200</v>
      </c>
      <c r="E3816" s="8">
        <v>1565</v>
      </c>
      <c r="F3816" t="s">
        <v>8218</v>
      </c>
      <c r="G3816" t="s">
        <v>8228</v>
      </c>
      <c r="H3816" t="s">
        <v>8250</v>
      </c>
      <c r="I3816">
        <v>1484110800</v>
      </c>
      <c r="J3816">
        <v>1482281094</v>
      </c>
      <c r="K3816" t="b">
        <v>0</v>
      </c>
      <c r="L3816">
        <v>18</v>
      </c>
      <c r="M3816" t="b">
        <v>1</v>
      </c>
      <c r="N3816" t="s">
        <v>8269</v>
      </c>
      <c r="O3816" s="9">
        <f t="shared" si="244"/>
        <v>130</v>
      </c>
      <c r="P3816">
        <f t="shared" si="245"/>
        <v>86.94</v>
      </c>
      <c r="Q3816" s="11" t="s">
        <v>8315</v>
      </c>
      <c r="R3816" t="s">
        <v>8316</v>
      </c>
      <c r="S3816" s="16">
        <f t="shared" si="246"/>
        <v>42725.031180555554</v>
      </c>
      <c r="T3816" s="16">
        <f t="shared" si="247"/>
        <v>42746.208333333328</v>
      </c>
    </row>
    <row r="3817" spans="1:20" ht="42" x14ac:dyDescent="0.3">
      <c r="A3817">
        <v>3388</v>
      </c>
      <c r="B3817" s="3" t="s">
        <v>3387</v>
      </c>
      <c r="C3817" s="3" t="s">
        <v>7498</v>
      </c>
      <c r="D3817" s="6">
        <v>1500</v>
      </c>
      <c r="E3817" s="8">
        <v>1557</v>
      </c>
      <c r="F3817" t="s">
        <v>8218</v>
      </c>
      <c r="G3817" t="s">
        <v>8224</v>
      </c>
      <c r="H3817" t="s">
        <v>8246</v>
      </c>
      <c r="I3817">
        <v>1434625441</v>
      </c>
      <c r="J3817">
        <v>1432033441</v>
      </c>
      <c r="K3817" t="b">
        <v>0</v>
      </c>
      <c r="L3817">
        <v>45</v>
      </c>
      <c r="M3817" t="b">
        <v>1</v>
      </c>
      <c r="N3817" t="s">
        <v>8269</v>
      </c>
      <c r="O3817" s="9">
        <f t="shared" si="244"/>
        <v>104</v>
      </c>
      <c r="P3817">
        <f t="shared" si="245"/>
        <v>34.6</v>
      </c>
      <c r="Q3817" s="11" t="s">
        <v>8315</v>
      </c>
      <c r="R3817" t="s">
        <v>8316</v>
      </c>
      <c r="S3817" s="16">
        <f t="shared" si="246"/>
        <v>42143.461122685185</v>
      </c>
      <c r="T3817" s="16">
        <f t="shared" si="247"/>
        <v>42173.461122685185</v>
      </c>
    </row>
    <row r="3818" spans="1:20" ht="42" x14ac:dyDescent="0.3">
      <c r="A3818">
        <v>3976</v>
      </c>
      <c r="B3818" s="3" t="s">
        <v>3973</v>
      </c>
      <c r="C3818" s="3" t="s">
        <v>8083</v>
      </c>
      <c r="D3818" s="6">
        <v>1300</v>
      </c>
      <c r="E3818" s="8">
        <v>620</v>
      </c>
      <c r="F3818" t="s">
        <v>8220</v>
      </c>
      <c r="G3818" t="s">
        <v>8223</v>
      </c>
      <c r="H3818" t="s">
        <v>8245</v>
      </c>
      <c r="I3818">
        <v>1406876400</v>
      </c>
      <c r="J3818">
        <v>1405024561</v>
      </c>
      <c r="K3818" t="b">
        <v>0</v>
      </c>
      <c r="L3818">
        <v>10</v>
      </c>
      <c r="M3818" t="b">
        <v>0</v>
      </c>
      <c r="N3818" t="s">
        <v>8269</v>
      </c>
      <c r="O3818" s="9">
        <f t="shared" si="244"/>
        <v>48</v>
      </c>
      <c r="P3818">
        <f t="shared" si="245"/>
        <v>62</v>
      </c>
      <c r="Q3818" s="11" t="s">
        <v>8315</v>
      </c>
      <c r="R3818" t="s">
        <v>8316</v>
      </c>
      <c r="S3818" s="16">
        <f t="shared" si="246"/>
        <v>41830.858344907407</v>
      </c>
      <c r="T3818" s="16">
        <f t="shared" si="247"/>
        <v>41852.291666666664</v>
      </c>
    </row>
    <row r="3819" spans="1:20" ht="42" x14ac:dyDescent="0.3">
      <c r="A3819">
        <v>3390</v>
      </c>
      <c r="B3819" s="3" t="s">
        <v>3389</v>
      </c>
      <c r="C3819" s="3" t="s">
        <v>7500</v>
      </c>
      <c r="D3819" s="6">
        <v>1500</v>
      </c>
      <c r="E3819" s="8">
        <v>1536</v>
      </c>
      <c r="F3819" t="s">
        <v>8218</v>
      </c>
      <c r="G3819" t="s">
        <v>8223</v>
      </c>
      <c r="H3819" t="s">
        <v>8245</v>
      </c>
      <c r="I3819">
        <v>1405017345</v>
      </c>
      <c r="J3819">
        <v>1403721345</v>
      </c>
      <c r="K3819" t="b">
        <v>0</v>
      </c>
      <c r="L3819">
        <v>22</v>
      </c>
      <c r="M3819" t="b">
        <v>1</v>
      </c>
      <c r="N3819" t="s">
        <v>8269</v>
      </c>
      <c r="O3819" s="9">
        <f t="shared" si="244"/>
        <v>102</v>
      </c>
      <c r="P3819">
        <f t="shared" si="245"/>
        <v>69.819999999999993</v>
      </c>
      <c r="Q3819" s="11" t="s">
        <v>8315</v>
      </c>
      <c r="R3819" t="s">
        <v>8316</v>
      </c>
      <c r="S3819" s="16">
        <f t="shared" si="246"/>
        <v>41815.774826388886</v>
      </c>
      <c r="T3819" s="16">
        <f t="shared" si="247"/>
        <v>41830.774826388886</v>
      </c>
    </row>
    <row r="3820" spans="1:20" ht="42" x14ac:dyDescent="0.3">
      <c r="A3820">
        <v>3349</v>
      </c>
      <c r="B3820" s="3" t="s">
        <v>3348</v>
      </c>
      <c r="C3820" s="3" t="s">
        <v>7459</v>
      </c>
      <c r="D3820" s="6">
        <v>1000</v>
      </c>
      <c r="E3820" s="8">
        <v>1534</v>
      </c>
      <c r="F3820" t="s">
        <v>8218</v>
      </c>
      <c r="G3820" t="s">
        <v>8223</v>
      </c>
      <c r="H3820" t="s">
        <v>8245</v>
      </c>
      <c r="I3820">
        <v>1465837200</v>
      </c>
      <c r="J3820">
        <v>1463971172</v>
      </c>
      <c r="K3820" t="b">
        <v>0</v>
      </c>
      <c r="L3820">
        <v>14</v>
      </c>
      <c r="M3820" t="b">
        <v>1</v>
      </c>
      <c r="N3820" t="s">
        <v>8269</v>
      </c>
      <c r="O3820" s="9">
        <f t="shared" si="244"/>
        <v>153</v>
      </c>
      <c r="P3820">
        <f t="shared" si="245"/>
        <v>109.57</v>
      </c>
      <c r="Q3820" s="11" t="s">
        <v>8315</v>
      </c>
      <c r="R3820" t="s">
        <v>8316</v>
      </c>
      <c r="S3820" s="16">
        <f t="shared" si="246"/>
        <v>42513.110787037032</v>
      </c>
      <c r="T3820" s="16">
        <f t="shared" si="247"/>
        <v>42534.708333333328</v>
      </c>
    </row>
    <row r="3821" spans="1:20" ht="42" x14ac:dyDescent="0.3">
      <c r="A3821">
        <v>3452</v>
      </c>
      <c r="B3821" s="3" t="s">
        <v>3451</v>
      </c>
      <c r="C3821" s="3" t="s">
        <v>7562</v>
      </c>
      <c r="D3821" s="6">
        <v>1000</v>
      </c>
      <c r="E3821" s="8">
        <v>1532</v>
      </c>
      <c r="F3821" t="s">
        <v>8218</v>
      </c>
      <c r="G3821" t="s">
        <v>8223</v>
      </c>
      <c r="H3821" t="s">
        <v>8245</v>
      </c>
      <c r="I3821">
        <v>1406087940</v>
      </c>
      <c r="J3821">
        <v>1404141626</v>
      </c>
      <c r="K3821" t="b">
        <v>0</v>
      </c>
      <c r="L3821">
        <v>37</v>
      </c>
      <c r="M3821" t="b">
        <v>1</v>
      </c>
      <c r="N3821" t="s">
        <v>8269</v>
      </c>
      <c r="O3821" s="9">
        <f t="shared" si="244"/>
        <v>153</v>
      </c>
      <c r="P3821">
        <f t="shared" si="245"/>
        <v>41.41</v>
      </c>
      <c r="Q3821" s="11" t="s">
        <v>8315</v>
      </c>
      <c r="R3821" t="s">
        <v>8316</v>
      </c>
      <c r="S3821" s="16">
        <f t="shared" si="246"/>
        <v>41820.639189814814</v>
      </c>
      <c r="T3821" s="16">
        <f t="shared" si="247"/>
        <v>41843.165972222225</v>
      </c>
    </row>
    <row r="3822" spans="1:20" ht="42" x14ac:dyDescent="0.3">
      <c r="A3822">
        <v>3998</v>
      </c>
      <c r="B3822" s="3" t="s">
        <v>3994</v>
      </c>
      <c r="C3822" s="3" t="s">
        <v>8104</v>
      </c>
      <c r="D3822" s="6">
        <v>1250</v>
      </c>
      <c r="E3822" s="8">
        <v>715</v>
      </c>
      <c r="F3822" t="s">
        <v>8220</v>
      </c>
      <c r="G3822" t="s">
        <v>8223</v>
      </c>
      <c r="H3822" t="s">
        <v>8245</v>
      </c>
      <c r="I3822">
        <v>1427580426</v>
      </c>
      <c r="J3822">
        <v>1424992026</v>
      </c>
      <c r="K3822" t="b">
        <v>0</v>
      </c>
      <c r="L3822">
        <v>12</v>
      </c>
      <c r="M3822" t="b">
        <v>0</v>
      </c>
      <c r="N3822" t="s">
        <v>8269</v>
      </c>
      <c r="O3822" s="9">
        <f t="shared" si="244"/>
        <v>57</v>
      </c>
      <c r="P3822">
        <f t="shared" si="245"/>
        <v>59.58</v>
      </c>
      <c r="Q3822" s="11" t="s">
        <v>8315</v>
      </c>
      <c r="R3822" t="s">
        <v>8316</v>
      </c>
      <c r="S3822" s="16">
        <f t="shared" si="246"/>
        <v>42061.963263888887</v>
      </c>
      <c r="T3822" s="16">
        <f t="shared" si="247"/>
        <v>42091.921597222223</v>
      </c>
    </row>
    <row r="3823" spans="1:20" ht="42" x14ac:dyDescent="0.3">
      <c r="A3823">
        <v>4002</v>
      </c>
      <c r="B3823" s="3" t="s">
        <v>3998</v>
      </c>
      <c r="C3823" s="3" t="s">
        <v>8108</v>
      </c>
      <c r="D3823" s="6">
        <v>1250</v>
      </c>
      <c r="E3823" s="8">
        <v>23</v>
      </c>
      <c r="F3823" t="s">
        <v>8220</v>
      </c>
      <c r="G3823" t="s">
        <v>8223</v>
      </c>
      <c r="H3823" t="s">
        <v>8245</v>
      </c>
      <c r="I3823">
        <v>1411779761</v>
      </c>
      <c r="J3823">
        <v>1409187761</v>
      </c>
      <c r="K3823" t="b">
        <v>0</v>
      </c>
      <c r="L3823">
        <v>4</v>
      </c>
      <c r="M3823" t="b">
        <v>0</v>
      </c>
      <c r="N3823" t="s">
        <v>8269</v>
      </c>
      <c r="O3823" s="9">
        <f t="shared" si="244"/>
        <v>2</v>
      </c>
      <c r="P3823">
        <f t="shared" si="245"/>
        <v>5.75</v>
      </c>
      <c r="Q3823" s="11" t="s">
        <v>8315</v>
      </c>
      <c r="R3823" t="s">
        <v>8316</v>
      </c>
      <c r="S3823" s="16">
        <f t="shared" si="246"/>
        <v>41879.043530092589</v>
      </c>
      <c r="T3823" s="16">
        <f t="shared" si="247"/>
        <v>41909.043530092589</v>
      </c>
    </row>
    <row r="3824" spans="1:20" ht="42" x14ac:dyDescent="0.3">
      <c r="A3824">
        <v>4069</v>
      </c>
      <c r="B3824" s="3" t="s">
        <v>4065</v>
      </c>
      <c r="C3824" s="3" t="s">
        <v>8172</v>
      </c>
      <c r="D3824" s="6">
        <v>1250</v>
      </c>
      <c r="E3824" s="8">
        <v>430</v>
      </c>
      <c r="F3824" t="s">
        <v>8220</v>
      </c>
      <c r="G3824" t="s">
        <v>8224</v>
      </c>
      <c r="H3824" t="s">
        <v>8246</v>
      </c>
      <c r="I3824">
        <v>1425124800</v>
      </c>
      <c r="J3824">
        <v>1421596356</v>
      </c>
      <c r="K3824" t="b">
        <v>0</v>
      </c>
      <c r="L3824">
        <v>13</v>
      </c>
      <c r="M3824" t="b">
        <v>0</v>
      </c>
      <c r="N3824" t="s">
        <v>8269</v>
      </c>
      <c r="O3824" s="9">
        <f t="shared" si="244"/>
        <v>34</v>
      </c>
      <c r="P3824">
        <f t="shared" si="245"/>
        <v>33.08</v>
      </c>
      <c r="Q3824" s="11" t="s">
        <v>8315</v>
      </c>
      <c r="R3824" t="s">
        <v>8316</v>
      </c>
      <c r="S3824" s="16">
        <f t="shared" si="246"/>
        <v>42022.661527777775</v>
      </c>
      <c r="T3824" s="16">
        <f t="shared" si="247"/>
        <v>42063.5</v>
      </c>
    </row>
    <row r="3825" spans="1:20" ht="42" x14ac:dyDescent="0.3">
      <c r="A3825">
        <v>3551</v>
      </c>
      <c r="B3825" s="3" t="s">
        <v>3550</v>
      </c>
      <c r="C3825" s="3" t="s">
        <v>7661</v>
      </c>
      <c r="D3825" s="6">
        <v>1500</v>
      </c>
      <c r="E3825" s="8">
        <v>1527.5</v>
      </c>
      <c r="F3825" t="s">
        <v>8218</v>
      </c>
      <c r="G3825" t="s">
        <v>8223</v>
      </c>
      <c r="H3825" t="s">
        <v>8245</v>
      </c>
      <c r="I3825">
        <v>1400796420</v>
      </c>
      <c r="J3825">
        <v>1398342170</v>
      </c>
      <c r="K3825" t="b">
        <v>0</v>
      </c>
      <c r="L3825">
        <v>25</v>
      </c>
      <c r="M3825" t="b">
        <v>1</v>
      </c>
      <c r="N3825" t="s">
        <v>8269</v>
      </c>
      <c r="O3825" s="9">
        <f t="shared" si="244"/>
        <v>102</v>
      </c>
      <c r="P3825">
        <f t="shared" si="245"/>
        <v>61.1</v>
      </c>
      <c r="Q3825" s="11" t="s">
        <v>8315</v>
      </c>
      <c r="R3825" t="s">
        <v>8316</v>
      </c>
      <c r="S3825" s="16">
        <f t="shared" si="246"/>
        <v>41753.515856481477</v>
      </c>
      <c r="T3825" s="16">
        <f t="shared" si="247"/>
        <v>41781.921527777777</v>
      </c>
    </row>
    <row r="3826" spans="1:20" ht="42" x14ac:dyDescent="0.3">
      <c r="A3826">
        <v>2843</v>
      </c>
      <c r="B3826" s="3" t="s">
        <v>2843</v>
      </c>
      <c r="C3826" s="3" t="s">
        <v>6953</v>
      </c>
      <c r="D3826" s="6">
        <v>1200</v>
      </c>
      <c r="E3826" s="8">
        <v>0</v>
      </c>
      <c r="F3826" t="s">
        <v>8220</v>
      </c>
      <c r="G3826" t="s">
        <v>8223</v>
      </c>
      <c r="H3826" t="s">
        <v>8245</v>
      </c>
      <c r="I3826">
        <v>1465790400</v>
      </c>
      <c r="J3826">
        <v>1462210950</v>
      </c>
      <c r="K3826" t="b">
        <v>0</v>
      </c>
      <c r="L3826">
        <v>0</v>
      </c>
      <c r="M3826" t="b">
        <v>0</v>
      </c>
      <c r="N3826" t="s">
        <v>8269</v>
      </c>
      <c r="O3826" s="9">
        <f t="shared" si="244"/>
        <v>0</v>
      </c>
      <c r="P3826">
        <f t="shared" si="245"/>
        <v>0</v>
      </c>
      <c r="Q3826" s="11" t="s">
        <v>8315</v>
      </c>
      <c r="R3826" t="s">
        <v>8316</v>
      </c>
      <c r="S3826" s="16">
        <f t="shared" si="246"/>
        <v>42492.737847222219</v>
      </c>
      <c r="T3826" s="16">
        <f t="shared" si="247"/>
        <v>42534.166666666672</v>
      </c>
    </row>
    <row r="3827" spans="1:20" ht="28" x14ac:dyDescent="0.3">
      <c r="A3827">
        <v>3324</v>
      </c>
      <c r="B3827" s="3" t="s">
        <v>3324</v>
      </c>
      <c r="C3827" s="3" t="s">
        <v>7434</v>
      </c>
      <c r="D3827" s="6">
        <v>1500</v>
      </c>
      <c r="E3827" s="8">
        <v>1525</v>
      </c>
      <c r="F3827" t="s">
        <v>8218</v>
      </c>
      <c r="G3827" t="s">
        <v>8240</v>
      </c>
      <c r="H3827" t="s">
        <v>8248</v>
      </c>
      <c r="I3827">
        <v>1465135190</v>
      </c>
      <c r="J3827">
        <v>1463925590</v>
      </c>
      <c r="K3827" t="b">
        <v>0</v>
      </c>
      <c r="L3827">
        <v>10</v>
      </c>
      <c r="M3827" t="b">
        <v>1</v>
      </c>
      <c r="N3827" t="s">
        <v>8269</v>
      </c>
      <c r="O3827" s="9">
        <f t="shared" si="244"/>
        <v>102</v>
      </c>
      <c r="P3827">
        <f t="shared" si="245"/>
        <v>152.5</v>
      </c>
      <c r="Q3827" s="11" t="s">
        <v>8315</v>
      </c>
      <c r="R3827" t="s">
        <v>8316</v>
      </c>
      <c r="S3827" s="16">
        <f t="shared" si="246"/>
        <v>42512.58321759259</v>
      </c>
      <c r="T3827" s="16">
        <f t="shared" si="247"/>
        <v>42526.58321759259</v>
      </c>
    </row>
    <row r="3828" spans="1:20" ht="42" x14ac:dyDescent="0.3">
      <c r="A3828">
        <v>3356</v>
      </c>
      <c r="B3828" s="3" t="s">
        <v>3355</v>
      </c>
      <c r="C3828" s="3" t="s">
        <v>7466</v>
      </c>
      <c r="D3828" s="6">
        <v>1500</v>
      </c>
      <c r="E3828" s="8">
        <v>1521</v>
      </c>
      <c r="F3828" t="s">
        <v>8218</v>
      </c>
      <c r="G3828" t="s">
        <v>8224</v>
      </c>
      <c r="H3828" t="s">
        <v>8246</v>
      </c>
      <c r="I3828">
        <v>1468611272</v>
      </c>
      <c r="J3828">
        <v>1466019272</v>
      </c>
      <c r="K3828" t="b">
        <v>0</v>
      </c>
      <c r="L3828">
        <v>27</v>
      </c>
      <c r="M3828" t="b">
        <v>1</v>
      </c>
      <c r="N3828" t="s">
        <v>8269</v>
      </c>
      <c r="O3828" s="9">
        <f t="shared" si="244"/>
        <v>101</v>
      </c>
      <c r="P3828">
        <f t="shared" si="245"/>
        <v>56.33</v>
      </c>
      <c r="Q3828" s="11" t="s">
        <v>8315</v>
      </c>
      <c r="R3828" t="s">
        <v>8316</v>
      </c>
      <c r="S3828" s="16">
        <f t="shared" si="246"/>
        <v>42536.815648148149</v>
      </c>
      <c r="T3828" s="16">
        <f t="shared" si="247"/>
        <v>42566.815648148149</v>
      </c>
    </row>
    <row r="3829" spans="1:20" ht="42" x14ac:dyDescent="0.3">
      <c r="A3829">
        <v>3511</v>
      </c>
      <c r="B3829" s="3" t="s">
        <v>3510</v>
      </c>
      <c r="C3829" s="3" t="s">
        <v>7621</v>
      </c>
      <c r="D3829" s="6">
        <v>1500</v>
      </c>
      <c r="E3829" s="8">
        <v>1518</v>
      </c>
      <c r="F3829" t="s">
        <v>8218</v>
      </c>
      <c r="G3829" t="s">
        <v>8224</v>
      </c>
      <c r="H3829" t="s">
        <v>8246</v>
      </c>
      <c r="I3829">
        <v>1415385000</v>
      </c>
      <c r="J3829">
        <v>1413406695</v>
      </c>
      <c r="K3829" t="b">
        <v>0</v>
      </c>
      <c r="L3829">
        <v>19</v>
      </c>
      <c r="M3829" t="b">
        <v>1</v>
      </c>
      <c r="N3829" t="s">
        <v>8269</v>
      </c>
      <c r="O3829" s="9">
        <f t="shared" si="244"/>
        <v>101</v>
      </c>
      <c r="P3829">
        <f t="shared" si="245"/>
        <v>79.89</v>
      </c>
      <c r="Q3829" s="11" t="s">
        <v>8315</v>
      </c>
      <c r="R3829" t="s">
        <v>8316</v>
      </c>
      <c r="S3829" s="16">
        <f t="shared" si="246"/>
        <v>41927.873784722222</v>
      </c>
      <c r="T3829" s="16">
        <f t="shared" si="247"/>
        <v>41950.770833333336</v>
      </c>
    </row>
    <row r="3830" spans="1:20" ht="42" x14ac:dyDescent="0.3">
      <c r="A3830">
        <v>3501</v>
      </c>
      <c r="B3830" s="3" t="s">
        <v>3500</v>
      </c>
      <c r="C3830" s="3" t="s">
        <v>7611</v>
      </c>
      <c r="D3830" s="6">
        <v>1500</v>
      </c>
      <c r="E3830" s="8">
        <v>1510</v>
      </c>
      <c r="F3830" t="s">
        <v>8218</v>
      </c>
      <c r="G3830" t="s">
        <v>8224</v>
      </c>
      <c r="H3830" t="s">
        <v>8246</v>
      </c>
      <c r="I3830">
        <v>1441995595</v>
      </c>
      <c r="J3830">
        <v>1439835595</v>
      </c>
      <c r="K3830" t="b">
        <v>0</v>
      </c>
      <c r="L3830">
        <v>42</v>
      </c>
      <c r="M3830" t="b">
        <v>1</v>
      </c>
      <c r="N3830" t="s">
        <v>8269</v>
      </c>
      <c r="O3830" s="9">
        <f t="shared" si="244"/>
        <v>101</v>
      </c>
      <c r="P3830">
        <f t="shared" si="245"/>
        <v>35.950000000000003</v>
      </c>
      <c r="Q3830" s="11" t="s">
        <v>8315</v>
      </c>
      <c r="R3830" t="s">
        <v>8316</v>
      </c>
      <c r="S3830" s="16">
        <f t="shared" si="246"/>
        <v>42233.763831018514</v>
      </c>
      <c r="T3830" s="16">
        <f t="shared" si="247"/>
        <v>42258.763831018514</v>
      </c>
    </row>
    <row r="3831" spans="1:20" ht="28" x14ac:dyDescent="0.3">
      <c r="A3831">
        <v>3658</v>
      </c>
      <c r="B3831" s="3" t="s">
        <v>3655</v>
      </c>
      <c r="C3831" s="3" t="s">
        <v>7768</v>
      </c>
      <c r="D3831" s="6">
        <v>1500</v>
      </c>
      <c r="E3831" s="8">
        <v>1510</v>
      </c>
      <c r="F3831" t="s">
        <v>8218</v>
      </c>
      <c r="G3831" t="s">
        <v>8223</v>
      </c>
      <c r="H3831" t="s">
        <v>8245</v>
      </c>
      <c r="I3831">
        <v>1404273540</v>
      </c>
      <c r="J3831">
        <v>1400272580</v>
      </c>
      <c r="K3831" t="b">
        <v>0</v>
      </c>
      <c r="L3831">
        <v>20</v>
      </c>
      <c r="M3831" t="b">
        <v>1</v>
      </c>
      <c r="N3831" t="s">
        <v>8269</v>
      </c>
      <c r="O3831" s="9">
        <f t="shared" si="244"/>
        <v>101</v>
      </c>
      <c r="P3831">
        <f t="shared" si="245"/>
        <v>75.5</v>
      </c>
      <c r="Q3831" s="11" t="s">
        <v>8315</v>
      </c>
      <c r="R3831" t="s">
        <v>8316</v>
      </c>
      <c r="S3831" s="16">
        <f t="shared" si="246"/>
        <v>41775.858564814815</v>
      </c>
      <c r="T3831" s="16">
        <f t="shared" si="247"/>
        <v>41822.165972222225</v>
      </c>
    </row>
    <row r="3832" spans="1:20" ht="42" x14ac:dyDescent="0.3">
      <c r="A3832">
        <v>3701</v>
      </c>
      <c r="B3832" s="3" t="s">
        <v>3698</v>
      </c>
      <c r="C3832" s="3" t="s">
        <v>7811</v>
      </c>
      <c r="D3832" s="6">
        <v>1500</v>
      </c>
      <c r="E3832" s="8">
        <v>1505</v>
      </c>
      <c r="F3832" t="s">
        <v>8218</v>
      </c>
      <c r="G3832" t="s">
        <v>8224</v>
      </c>
      <c r="H3832" t="s">
        <v>8246</v>
      </c>
      <c r="I3832">
        <v>1433422793</v>
      </c>
      <c r="J3832">
        <v>1430830793</v>
      </c>
      <c r="K3832" t="b">
        <v>0</v>
      </c>
      <c r="L3832">
        <v>39</v>
      </c>
      <c r="M3832" t="b">
        <v>1</v>
      </c>
      <c r="N3832" t="s">
        <v>8269</v>
      </c>
      <c r="O3832" s="9">
        <f t="shared" si="244"/>
        <v>100</v>
      </c>
      <c r="P3832">
        <f t="shared" si="245"/>
        <v>38.590000000000003</v>
      </c>
      <c r="Q3832" s="11" t="s">
        <v>8315</v>
      </c>
      <c r="R3832" t="s">
        <v>8316</v>
      </c>
      <c r="S3832" s="16">
        <f t="shared" si="246"/>
        <v>42129.541585648149</v>
      </c>
      <c r="T3832" s="16">
        <f t="shared" si="247"/>
        <v>42159.541585648149</v>
      </c>
    </row>
    <row r="3833" spans="1:20" ht="42" x14ac:dyDescent="0.3">
      <c r="A3833">
        <v>3578</v>
      </c>
      <c r="B3833" s="3" t="s">
        <v>3577</v>
      </c>
      <c r="C3833" s="3" t="s">
        <v>7688</v>
      </c>
      <c r="D3833" s="6">
        <v>1500</v>
      </c>
      <c r="E3833" s="8">
        <v>1500.2</v>
      </c>
      <c r="F3833" t="s">
        <v>8218</v>
      </c>
      <c r="G3833" t="s">
        <v>8224</v>
      </c>
      <c r="H3833" t="s">
        <v>8246</v>
      </c>
      <c r="I3833">
        <v>1462037777</v>
      </c>
      <c r="J3833">
        <v>1459445777</v>
      </c>
      <c r="K3833" t="b">
        <v>0</v>
      </c>
      <c r="L3833">
        <v>37</v>
      </c>
      <c r="M3833" t="b">
        <v>1</v>
      </c>
      <c r="N3833" t="s">
        <v>8269</v>
      </c>
      <c r="O3833" s="9">
        <f t="shared" si="244"/>
        <v>100</v>
      </c>
      <c r="P3833">
        <f t="shared" si="245"/>
        <v>40.549999999999997</v>
      </c>
      <c r="Q3833" s="11" t="s">
        <v>8315</v>
      </c>
      <c r="R3833" t="s">
        <v>8316</v>
      </c>
      <c r="S3833" s="16">
        <f t="shared" si="246"/>
        <v>42460.733530092592</v>
      </c>
      <c r="T3833" s="16">
        <f t="shared" si="247"/>
        <v>42490.733530092592</v>
      </c>
    </row>
    <row r="3834" spans="1:20" ht="42" x14ac:dyDescent="0.3">
      <c r="A3834">
        <v>3744</v>
      </c>
      <c r="B3834" s="3" t="s">
        <v>3741</v>
      </c>
      <c r="C3834" s="3" t="s">
        <v>7854</v>
      </c>
      <c r="D3834" s="6">
        <v>1200</v>
      </c>
      <c r="E3834" s="8">
        <v>0</v>
      </c>
      <c r="F3834" t="s">
        <v>8220</v>
      </c>
      <c r="G3834" t="s">
        <v>8223</v>
      </c>
      <c r="H3834" t="s">
        <v>8245</v>
      </c>
      <c r="I3834">
        <v>1404532740</v>
      </c>
      <c r="J3834">
        <v>1401823952</v>
      </c>
      <c r="K3834" t="b">
        <v>0</v>
      </c>
      <c r="L3834">
        <v>0</v>
      </c>
      <c r="M3834" t="b">
        <v>0</v>
      </c>
      <c r="N3834" t="s">
        <v>8269</v>
      </c>
      <c r="O3834" s="9">
        <f t="shared" si="244"/>
        <v>0</v>
      </c>
      <c r="P3834">
        <f t="shared" si="245"/>
        <v>0</v>
      </c>
      <c r="Q3834" s="11" t="s">
        <v>8315</v>
      </c>
      <c r="R3834" t="s">
        <v>8316</v>
      </c>
      <c r="S3834" s="16">
        <f t="shared" si="246"/>
        <v>41793.814259259263</v>
      </c>
      <c r="T3834" s="16">
        <f t="shared" si="247"/>
        <v>41825.165972222225</v>
      </c>
    </row>
    <row r="3835" spans="1:20" ht="42" x14ac:dyDescent="0.3">
      <c r="A3835">
        <v>3427</v>
      </c>
      <c r="B3835" s="3" t="s">
        <v>3426</v>
      </c>
      <c r="C3835" s="3" t="s">
        <v>7537</v>
      </c>
      <c r="D3835" s="6">
        <v>1500</v>
      </c>
      <c r="E3835" s="8">
        <v>1500</v>
      </c>
      <c r="F3835" t="s">
        <v>8218</v>
      </c>
      <c r="G3835" t="s">
        <v>8224</v>
      </c>
      <c r="H3835" t="s">
        <v>8246</v>
      </c>
      <c r="I3835">
        <v>1404314952</v>
      </c>
      <c r="J3835">
        <v>1401722952</v>
      </c>
      <c r="K3835" t="b">
        <v>0</v>
      </c>
      <c r="L3835">
        <v>29</v>
      </c>
      <c r="M3835" t="b">
        <v>1</v>
      </c>
      <c r="N3835" t="s">
        <v>8269</v>
      </c>
      <c r="O3835" s="9">
        <f t="shared" si="244"/>
        <v>100</v>
      </c>
      <c r="P3835">
        <f t="shared" si="245"/>
        <v>51.72</v>
      </c>
      <c r="Q3835" s="11" t="s">
        <v>8315</v>
      </c>
      <c r="R3835" t="s">
        <v>8316</v>
      </c>
      <c r="S3835" s="16">
        <f t="shared" si="246"/>
        <v>41792.645277777774</v>
      </c>
      <c r="T3835" s="16">
        <f t="shared" si="247"/>
        <v>41822.645277777774</v>
      </c>
    </row>
    <row r="3836" spans="1:20" ht="42" x14ac:dyDescent="0.3">
      <c r="A3836">
        <v>3493</v>
      </c>
      <c r="B3836" s="3" t="s">
        <v>3492</v>
      </c>
      <c r="C3836" s="3" t="s">
        <v>7603</v>
      </c>
      <c r="D3836" s="6">
        <v>1500</v>
      </c>
      <c r="E3836" s="8">
        <v>1500</v>
      </c>
      <c r="F3836" t="s">
        <v>8218</v>
      </c>
      <c r="G3836" t="s">
        <v>8223</v>
      </c>
      <c r="H3836" t="s">
        <v>8245</v>
      </c>
      <c r="I3836">
        <v>1408252260</v>
      </c>
      <c r="J3836">
        <v>1406580436</v>
      </c>
      <c r="K3836" t="b">
        <v>0</v>
      </c>
      <c r="L3836">
        <v>29</v>
      </c>
      <c r="M3836" t="b">
        <v>1</v>
      </c>
      <c r="N3836" t="s">
        <v>8269</v>
      </c>
      <c r="O3836" s="9">
        <f t="shared" si="244"/>
        <v>100</v>
      </c>
      <c r="P3836">
        <f t="shared" si="245"/>
        <v>51.72</v>
      </c>
      <c r="Q3836" s="11" t="s">
        <v>8315</v>
      </c>
      <c r="R3836" t="s">
        <v>8316</v>
      </c>
      <c r="S3836" s="16">
        <f t="shared" si="246"/>
        <v>41848.866157407407</v>
      </c>
      <c r="T3836" s="16">
        <f t="shared" si="247"/>
        <v>41868.21597222222</v>
      </c>
    </row>
    <row r="3837" spans="1:20" ht="42" x14ac:dyDescent="0.3">
      <c r="A3837">
        <v>3942</v>
      </c>
      <c r="B3837" s="3" t="s">
        <v>3939</v>
      </c>
      <c r="C3837" s="3" t="s">
        <v>8050</v>
      </c>
      <c r="D3837" s="6">
        <v>1200</v>
      </c>
      <c r="E3837" s="8">
        <v>0</v>
      </c>
      <c r="F3837" t="s">
        <v>8220</v>
      </c>
      <c r="G3837" t="s">
        <v>8223</v>
      </c>
      <c r="H3837" t="s">
        <v>8245</v>
      </c>
      <c r="I3837">
        <v>1434490914</v>
      </c>
      <c r="J3837">
        <v>1429306914</v>
      </c>
      <c r="K3837" t="b">
        <v>0</v>
      </c>
      <c r="L3837">
        <v>0</v>
      </c>
      <c r="M3837" t="b">
        <v>0</v>
      </c>
      <c r="N3837" t="s">
        <v>8269</v>
      </c>
      <c r="O3837" s="9">
        <f t="shared" si="244"/>
        <v>0</v>
      </c>
      <c r="P3837">
        <f t="shared" si="245"/>
        <v>0</v>
      </c>
      <c r="Q3837" s="11" t="s">
        <v>8315</v>
      </c>
      <c r="R3837" t="s">
        <v>8316</v>
      </c>
      <c r="S3837" s="16">
        <f t="shared" si="246"/>
        <v>42111.904097222221</v>
      </c>
      <c r="T3837" s="16">
        <f t="shared" si="247"/>
        <v>42171.904097222221</v>
      </c>
    </row>
    <row r="3838" spans="1:20" ht="42" x14ac:dyDescent="0.3">
      <c r="A3838">
        <v>3959</v>
      </c>
      <c r="B3838" s="3" t="s">
        <v>3956</v>
      </c>
      <c r="C3838" s="3" t="s">
        <v>8066</v>
      </c>
      <c r="D3838" s="6">
        <v>1200</v>
      </c>
      <c r="E3838" s="8">
        <v>292</v>
      </c>
      <c r="F3838" t="s">
        <v>8220</v>
      </c>
      <c r="G3838" t="s">
        <v>8223</v>
      </c>
      <c r="H3838" t="s">
        <v>8245</v>
      </c>
      <c r="I3838">
        <v>1411930556</v>
      </c>
      <c r="J3838">
        <v>1409338556</v>
      </c>
      <c r="K3838" t="b">
        <v>0</v>
      </c>
      <c r="L3838">
        <v>12</v>
      </c>
      <c r="M3838" t="b">
        <v>0</v>
      </c>
      <c r="N3838" t="s">
        <v>8269</v>
      </c>
      <c r="O3838" s="9">
        <f t="shared" si="244"/>
        <v>24</v>
      </c>
      <c r="P3838">
        <f t="shared" si="245"/>
        <v>24.33</v>
      </c>
      <c r="Q3838" s="11" t="s">
        <v>8315</v>
      </c>
      <c r="R3838" t="s">
        <v>8316</v>
      </c>
      <c r="S3838" s="16">
        <f t="shared" si="246"/>
        <v>41880.788842592592</v>
      </c>
      <c r="T3838" s="16">
        <f t="shared" si="247"/>
        <v>41910.788842592592</v>
      </c>
    </row>
    <row r="3839" spans="1:20" ht="42" x14ac:dyDescent="0.3">
      <c r="A3839">
        <v>4001</v>
      </c>
      <c r="B3839" s="3" t="s">
        <v>3997</v>
      </c>
      <c r="C3839" s="3" t="s">
        <v>8107</v>
      </c>
      <c r="D3839" s="6">
        <v>1200</v>
      </c>
      <c r="E3839" s="8">
        <v>453</v>
      </c>
      <c r="F3839" t="s">
        <v>8220</v>
      </c>
      <c r="G3839" t="s">
        <v>8224</v>
      </c>
      <c r="H3839" t="s">
        <v>8246</v>
      </c>
      <c r="I3839">
        <v>1488394800</v>
      </c>
      <c r="J3839">
        <v>1486681708</v>
      </c>
      <c r="K3839" t="b">
        <v>0</v>
      </c>
      <c r="L3839">
        <v>14</v>
      </c>
      <c r="M3839" t="b">
        <v>0</v>
      </c>
      <c r="N3839" t="s">
        <v>8269</v>
      </c>
      <c r="O3839" s="9">
        <f t="shared" si="244"/>
        <v>38</v>
      </c>
      <c r="P3839">
        <f t="shared" si="245"/>
        <v>32.36</v>
      </c>
      <c r="Q3839" s="11" t="s">
        <v>8315</v>
      </c>
      <c r="R3839" t="s">
        <v>8316</v>
      </c>
      <c r="S3839" s="16">
        <f t="shared" si="246"/>
        <v>42775.964212962965</v>
      </c>
      <c r="T3839" s="16">
        <f t="shared" si="247"/>
        <v>42795.791666666672</v>
      </c>
    </row>
    <row r="3840" spans="1:20" ht="42" x14ac:dyDescent="0.3">
      <c r="A3840">
        <v>3581</v>
      </c>
      <c r="B3840" s="3" t="s">
        <v>3580</v>
      </c>
      <c r="C3840" s="3" t="s">
        <v>7691</v>
      </c>
      <c r="D3840" s="6">
        <v>1500</v>
      </c>
      <c r="E3840" s="8">
        <v>1500</v>
      </c>
      <c r="F3840" t="s">
        <v>8218</v>
      </c>
      <c r="G3840" t="s">
        <v>8224</v>
      </c>
      <c r="H3840" t="s">
        <v>8246</v>
      </c>
      <c r="I3840">
        <v>1406719110</v>
      </c>
      <c r="J3840">
        <v>1405509510</v>
      </c>
      <c r="K3840" t="b">
        <v>0</v>
      </c>
      <c r="L3840">
        <v>45</v>
      </c>
      <c r="M3840" t="b">
        <v>1</v>
      </c>
      <c r="N3840" t="s">
        <v>8269</v>
      </c>
      <c r="O3840" s="9">
        <f t="shared" si="244"/>
        <v>100</v>
      </c>
      <c r="P3840">
        <f t="shared" si="245"/>
        <v>33.33</v>
      </c>
      <c r="Q3840" s="11" t="s">
        <v>8315</v>
      </c>
      <c r="R3840" t="s">
        <v>8316</v>
      </c>
      <c r="S3840" s="16">
        <f t="shared" si="246"/>
        <v>41836.471180555556</v>
      </c>
      <c r="T3840" s="16">
        <f t="shared" si="247"/>
        <v>41850.471180555556</v>
      </c>
    </row>
    <row r="3841" spans="1:20" ht="42" x14ac:dyDescent="0.3">
      <c r="A3841">
        <v>3227</v>
      </c>
      <c r="B3841" s="3" t="s">
        <v>3227</v>
      </c>
      <c r="C3841" s="3" t="s">
        <v>7337</v>
      </c>
      <c r="D3841" s="6">
        <v>1200</v>
      </c>
      <c r="E3841" s="8">
        <v>1500</v>
      </c>
      <c r="F3841" t="s">
        <v>8218</v>
      </c>
      <c r="G3841" t="s">
        <v>8224</v>
      </c>
      <c r="H3841" t="s">
        <v>8246</v>
      </c>
      <c r="I3841">
        <v>1484687436</v>
      </c>
      <c r="J3841">
        <v>1482095436</v>
      </c>
      <c r="K3841" t="b">
        <v>0</v>
      </c>
      <c r="L3841">
        <v>30</v>
      </c>
      <c r="M3841" t="b">
        <v>1</v>
      </c>
      <c r="N3841" t="s">
        <v>8269</v>
      </c>
      <c r="O3841" s="9">
        <f t="shared" si="244"/>
        <v>125</v>
      </c>
      <c r="P3841">
        <f t="shared" si="245"/>
        <v>50</v>
      </c>
      <c r="Q3841" s="11" t="s">
        <v>8315</v>
      </c>
      <c r="R3841" t="s">
        <v>8316</v>
      </c>
      <c r="S3841" s="16">
        <f t="shared" si="246"/>
        <v>42722.882361111115</v>
      </c>
      <c r="T3841" s="16">
        <f t="shared" si="247"/>
        <v>42752.882361111115</v>
      </c>
    </row>
    <row r="3842" spans="1:20" ht="42" x14ac:dyDescent="0.3">
      <c r="A3842">
        <v>3180</v>
      </c>
      <c r="B3842" s="3" t="s">
        <v>3180</v>
      </c>
      <c r="C3842" s="3" t="s">
        <v>7290</v>
      </c>
      <c r="D3842" s="6">
        <v>1200</v>
      </c>
      <c r="E3842" s="8">
        <v>1437</v>
      </c>
      <c r="F3842" t="s">
        <v>8218</v>
      </c>
      <c r="G3842" t="s">
        <v>8224</v>
      </c>
      <c r="H3842" t="s">
        <v>8246</v>
      </c>
      <c r="I3842">
        <v>1403258049</v>
      </c>
      <c r="J3842">
        <v>1400666049</v>
      </c>
      <c r="K3842" t="b">
        <v>1</v>
      </c>
      <c r="L3842">
        <v>45</v>
      </c>
      <c r="M3842" t="b">
        <v>1</v>
      </c>
      <c r="N3842" t="s">
        <v>8269</v>
      </c>
      <c r="O3842" s="9">
        <f t="shared" si="244"/>
        <v>120</v>
      </c>
      <c r="P3842">
        <f t="shared" si="245"/>
        <v>31.93</v>
      </c>
      <c r="Q3842" s="11" t="s">
        <v>8315</v>
      </c>
      <c r="R3842" t="s">
        <v>8316</v>
      </c>
      <c r="S3842" s="16">
        <f t="shared" si="246"/>
        <v>41780.412604166668</v>
      </c>
      <c r="T3842" s="16">
        <f t="shared" si="247"/>
        <v>41810.412604166668</v>
      </c>
    </row>
    <row r="3843" spans="1:20" ht="42" x14ac:dyDescent="0.3">
      <c r="A3843">
        <v>3833</v>
      </c>
      <c r="B3843" s="3" t="s">
        <v>3830</v>
      </c>
      <c r="C3843" s="3" t="s">
        <v>7942</v>
      </c>
      <c r="D3843" s="6">
        <v>1200</v>
      </c>
      <c r="E3843" s="8">
        <v>1400</v>
      </c>
      <c r="F3843" t="s">
        <v>8218</v>
      </c>
      <c r="G3843" t="s">
        <v>8228</v>
      </c>
      <c r="H3843" t="s">
        <v>8250</v>
      </c>
      <c r="I3843">
        <v>1417460940</v>
      </c>
      <c r="J3843">
        <v>1416516972</v>
      </c>
      <c r="K3843" t="b">
        <v>0</v>
      </c>
      <c r="L3843">
        <v>20</v>
      </c>
      <c r="M3843" t="b">
        <v>1</v>
      </c>
      <c r="N3843" t="s">
        <v>8269</v>
      </c>
      <c r="O3843" s="9">
        <f t="shared" si="244"/>
        <v>117</v>
      </c>
      <c r="P3843">
        <f t="shared" si="245"/>
        <v>70</v>
      </c>
      <c r="Q3843" s="11" t="s">
        <v>8315</v>
      </c>
      <c r="R3843" t="s">
        <v>8316</v>
      </c>
      <c r="S3843" s="16">
        <f t="shared" si="246"/>
        <v>41963.872361111105</v>
      </c>
      <c r="T3843" s="16">
        <f t="shared" si="247"/>
        <v>41974.797916666663</v>
      </c>
    </row>
    <row r="3844" spans="1:20" ht="42" x14ac:dyDescent="0.3">
      <c r="A3844">
        <v>3522</v>
      </c>
      <c r="B3844" s="3" t="s">
        <v>3521</v>
      </c>
      <c r="C3844" s="3" t="s">
        <v>7632</v>
      </c>
      <c r="D3844" s="6">
        <v>1395</v>
      </c>
      <c r="E3844" s="8">
        <v>1395</v>
      </c>
      <c r="F3844" t="s">
        <v>8218</v>
      </c>
      <c r="G3844" t="s">
        <v>8224</v>
      </c>
      <c r="H3844" t="s">
        <v>8246</v>
      </c>
      <c r="I3844">
        <v>1442311560</v>
      </c>
      <c r="J3844">
        <v>1439924246</v>
      </c>
      <c r="K3844" t="b">
        <v>0</v>
      </c>
      <c r="L3844">
        <v>34</v>
      </c>
      <c r="M3844" t="b">
        <v>1</v>
      </c>
      <c r="N3844" t="s">
        <v>8269</v>
      </c>
      <c r="O3844" s="9">
        <f t="shared" si="244"/>
        <v>100</v>
      </c>
      <c r="P3844">
        <f t="shared" si="245"/>
        <v>41.03</v>
      </c>
      <c r="Q3844" s="11" t="s">
        <v>8315</v>
      </c>
      <c r="R3844" t="s">
        <v>8316</v>
      </c>
      <c r="S3844" s="16">
        <f t="shared" si="246"/>
        <v>42234.789884259255</v>
      </c>
      <c r="T3844" s="16">
        <f t="shared" si="247"/>
        <v>42262.420833333337</v>
      </c>
    </row>
    <row r="3845" spans="1:20" ht="42" x14ac:dyDescent="0.3">
      <c r="A3845">
        <v>3669</v>
      </c>
      <c r="B3845" s="3" t="s">
        <v>3666</v>
      </c>
      <c r="C3845" s="3" t="s">
        <v>7779</v>
      </c>
      <c r="D3845" s="6">
        <v>1000</v>
      </c>
      <c r="E3845" s="8">
        <v>1382</v>
      </c>
      <c r="F3845" t="s">
        <v>8218</v>
      </c>
      <c r="G3845" t="s">
        <v>8224</v>
      </c>
      <c r="H3845" t="s">
        <v>8246</v>
      </c>
      <c r="I3845">
        <v>1434039137</v>
      </c>
      <c r="J3845">
        <v>1431447137</v>
      </c>
      <c r="K3845" t="b">
        <v>0</v>
      </c>
      <c r="L3845">
        <v>17</v>
      </c>
      <c r="M3845" t="b">
        <v>1</v>
      </c>
      <c r="N3845" t="s">
        <v>8269</v>
      </c>
      <c r="O3845" s="9">
        <f t="shared" si="244"/>
        <v>138</v>
      </c>
      <c r="P3845">
        <f t="shared" si="245"/>
        <v>81.290000000000006</v>
      </c>
      <c r="Q3845" s="11" t="s">
        <v>8315</v>
      </c>
      <c r="R3845" t="s">
        <v>8316</v>
      </c>
      <c r="S3845" s="16">
        <f t="shared" si="246"/>
        <v>42136.675196759257</v>
      </c>
      <c r="T3845" s="16">
        <f t="shared" si="247"/>
        <v>42166.675196759257</v>
      </c>
    </row>
    <row r="3846" spans="1:20" ht="42" x14ac:dyDescent="0.3">
      <c r="A3846">
        <v>3449</v>
      </c>
      <c r="B3846" s="3" t="s">
        <v>3448</v>
      </c>
      <c r="C3846" s="3" t="s">
        <v>7559</v>
      </c>
      <c r="D3846" s="6">
        <v>800</v>
      </c>
      <c r="E3846" s="8">
        <v>1365</v>
      </c>
      <c r="F3846" t="s">
        <v>8218</v>
      </c>
      <c r="G3846" t="s">
        <v>8223</v>
      </c>
      <c r="H3846" t="s">
        <v>8245</v>
      </c>
      <c r="I3846">
        <v>1468036800</v>
      </c>
      <c r="J3846">
        <v>1465607738</v>
      </c>
      <c r="K3846" t="b">
        <v>0</v>
      </c>
      <c r="L3846">
        <v>20</v>
      </c>
      <c r="M3846" t="b">
        <v>1</v>
      </c>
      <c r="N3846" t="s">
        <v>8269</v>
      </c>
      <c r="O3846" s="9">
        <f t="shared" si="244"/>
        <v>171</v>
      </c>
      <c r="P3846">
        <f t="shared" si="245"/>
        <v>68.25</v>
      </c>
      <c r="Q3846" s="11" t="s">
        <v>8315</v>
      </c>
      <c r="R3846" t="s">
        <v>8316</v>
      </c>
      <c r="S3846" s="16">
        <f t="shared" si="246"/>
        <v>42532.052523148144</v>
      </c>
      <c r="T3846" s="16">
        <f t="shared" si="247"/>
        <v>42560.166666666672</v>
      </c>
    </row>
    <row r="3847" spans="1:20" ht="42" x14ac:dyDescent="0.3">
      <c r="A3847">
        <v>2834</v>
      </c>
      <c r="B3847" s="3" t="s">
        <v>2834</v>
      </c>
      <c r="C3847" s="3" t="s">
        <v>6944</v>
      </c>
      <c r="D3847" s="6">
        <v>800</v>
      </c>
      <c r="E3847" s="8">
        <v>1360</v>
      </c>
      <c r="F3847" t="s">
        <v>8218</v>
      </c>
      <c r="G3847" t="s">
        <v>8224</v>
      </c>
      <c r="H3847" t="s">
        <v>8246</v>
      </c>
      <c r="I3847">
        <v>1422658930</v>
      </c>
      <c r="J3847">
        <v>1421362930</v>
      </c>
      <c r="K3847" t="b">
        <v>0</v>
      </c>
      <c r="L3847">
        <v>21</v>
      </c>
      <c r="M3847" t="b">
        <v>1</v>
      </c>
      <c r="N3847" t="s">
        <v>8269</v>
      </c>
      <c r="O3847" s="9">
        <f t="shared" si="244"/>
        <v>170</v>
      </c>
      <c r="P3847">
        <f t="shared" si="245"/>
        <v>64.760000000000005</v>
      </c>
      <c r="Q3847" s="11" t="s">
        <v>8315</v>
      </c>
      <c r="R3847" t="s">
        <v>8316</v>
      </c>
      <c r="S3847" s="16">
        <f t="shared" si="246"/>
        <v>42019.959837962961</v>
      </c>
      <c r="T3847" s="16">
        <f t="shared" si="247"/>
        <v>42034.959837962961</v>
      </c>
    </row>
    <row r="3848" spans="1:20" x14ac:dyDescent="0.3">
      <c r="A3848">
        <v>528</v>
      </c>
      <c r="B3848" s="3" t="s">
        <v>529</v>
      </c>
      <c r="C3848" s="3" t="s">
        <v>4638</v>
      </c>
      <c r="D3848" s="6">
        <v>1150</v>
      </c>
      <c r="E3848" s="8">
        <v>1330</v>
      </c>
      <c r="F3848" t="s">
        <v>8218</v>
      </c>
      <c r="G3848" t="s">
        <v>8223</v>
      </c>
      <c r="H3848" t="s">
        <v>8245</v>
      </c>
      <c r="I3848">
        <v>1434921600</v>
      </c>
      <c r="J3848">
        <v>1433109907</v>
      </c>
      <c r="K3848" t="b">
        <v>0</v>
      </c>
      <c r="L3848">
        <v>30</v>
      </c>
      <c r="M3848" t="b">
        <v>1</v>
      </c>
      <c r="N3848" t="s">
        <v>8269</v>
      </c>
      <c r="O3848" s="9">
        <f t="shared" si="244"/>
        <v>116</v>
      </c>
      <c r="P3848">
        <f t="shared" si="245"/>
        <v>44.33</v>
      </c>
      <c r="Q3848" s="11" t="s">
        <v>8315</v>
      </c>
      <c r="R3848" t="s">
        <v>8316</v>
      </c>
      <c r="S3848" s="16">
        <f t="shared" si="246"/>
        <v>42155.920219907406</v>
      </c>
      <c r="T3848" s="16">
        <f t="shared" si="247"/>
        <v>42176.888888888891</v>
      </c>
    </row>
    <row r="3849" spans="1:20" ht="42" x14ac:dyDescent="0.3">
      <c r="A3849">
        <v>2800</v>
      </c>
      <c r="B3849" s="3" t="s">
        <v>2800</v>
      </c>
      <c r="C3849" s="3" t="s">
        <v>6910</v>
      </c>
      <c r="D3849" s="6">
        <v>1000</v>
      </c>
      <c r="E3849" s="8">
        <v>1330</v>
      </c>
      <c r="F3849" t="s">
        <v>8218</v>
      </c>
      <c r="G3849" t="s">
        <v>8224</v>
      </c>
      <c r="H3849" t="s">
        <v>8246</v>
      </c>
      <c r="I3849">
        <v>1420377366</v>
      </c>
      <c r="J3849">
        <v>1415193366</v>
      </c>
      <c r="K3849" t="b">
        <v>0</v>
      </c>
      <c r="L3849">
        <v>31</v>
      </c>
      <c r="M3849" t="b">
        <v>1</v>
      </c>
      <c r="N3849" t="s">
        <v>8269</v>
      </c>
      <c r="O3849" s="9">
        <f t="shared" si="244"/>
        <v>133</v>
      </c>
      <c r="P3849">
        <f t="shared" si="245"/>
        <v>42.9</v>
      </c>
      <c r="Q3849" s="11" t="s">
        <v>8315</v>
      </c>
      <c r="R3849" t="s">
        <v>8316</v>
      </c>
      <c r="S3849" s="16">
        <f t="shared" si="246"/>
        <v>41948.552847222221</v>
      </c>
      <c r="T3849" s="16">
        <f t="shared" si="247"/>
        <v>42008.552847222221</v>
      </c>
    </row>
    <row r="3850" spans="1:20" ht="28" x14ac:dyDescent="0.3">
      <c r="A3850">
        <v>2781</v>
      </c>
      <c r="B3850" s="3" t="s">
        <v>2781</v>
      </c>
      <c r="C3850" s="3" t="s">
        <v>6891</v>
      </c>
      <c r="D3850" s="6">
        <v>1250</v>
      </c>
      <c r="E3850" s="8">
        <v>1316</v>
      </c>
      <c r="F3850" t="s">
        <v>8218</v>
      </c>
      <c r="G3850" t="s">
        <v>8223</v>
      </c>
      <c r="H3850" t="s">
        <v>8245</v>
      </c>
      <c r="I3850">
        <v>1423724400</v>
      </c>
      <c r="J3850">
        <v>1421274954</v>
      </c>
      <c r="K3850" t="b">
        <v>0</v>
      </c>
      <c r="L3850">
        <v>28</v>
      </c>
      <c r="M3850" t="b">
        <v>1</v>
      </c>
      <c r="N3850" t="s">
        <v>8269</v>
      </c>
      <c r="O3850" s="9">
        <f t="shared" si="244"/>
        <v>105</v>
      </c>
      <c r="P3850">
        <f t="shared" si="245"/>
        <v>47</v>
      </c>
      <c r="Q3850" s="11" t="s">
        <v>8315</v>
      </c>
      <c r="R3850" t="s">
        <v>8316</v>
      </c>
      <c r="S3850" s="16">
        <f t="shared" si="246"/>
        <v>42018.94159722222</v>
      </c>
      <c r="T3850" s="16">
        <f t="shared" si="247"/>
        <v>42047.291666666672</v>
      </c>
    </row>
    <row r="3851" spans="1:20" ht="42" x14ac:dyDescent="0.3">
      <c r="A3851">
        <v>3232</v>
      </c>
      <c r="B3851" s="3" t="s">
        <v>3232</v>
      </c>
      <c r="C3851" s="3" t="s">
        <v>7342</v>
      </c>
      <c r="D3851" s="6">
        <v>1000</v>
      </c>
      <c r="E3851" s="8">
        <v>1312</v>
      </c>
      <c r="F3851" t="s">
        <v>8218</v>
      </c>
      <c r="G3851" t="s">
        <v>8223</v>
      </c>
      <c r="H3851" t="s">
        <v>8245</v>
      </c>
      <c r="I3851">
        <v>1462334340</v>
      </c>
      <c r="J3851">
        <v>1459711917</v>
      </c>
      <c r="K3851" t="b">
        <v>1</v>
      </c>
      <c r="L3851">
        <v>26</v>
      </c>
      <c r="M3851" t="b">
        <v>1</v>
      </c>
      <c r="N3851" t="s">
        <v>8269</v>
      </c>
      <c r="O3851" s="9">
        <f t="shared" si="244"/>
        <v>131</v>
      </c>
      <c r="P3851">
        <f t="shared" si="245"/>
        <v>50.46</v>
      </c>
      <c r="Q3851" s="11" t="s">
        <v>8315</v>
      </c>
      <c r="R3851" t="s">
        <v>8316</v>
      </c>
      <c r="S3851" s="16">
        <f t="shared" si="246"/>
        <v>42463.81385416667</v>
      </c>
      <c r="T3851" s="16">
        <f t="shared" si="247"/>
        <v>42494.165972222225</v>
      </c>
    </row>
    <row r="3852" spans="1:20" ht="42" x14ac:dyDescent="0.3">
      <c r="A3852">
        <v>2841</v>
      </c>
      <c r="B3852" s="3" t="s">
        <v>2841</v>
      </c>
      <c r="C3852" s="3" t="s">
        <v>6951</v>
      </c>
      <c r="D3852" s="6">
        <v>1000</v>
      </c>
      <c r="E3852" s="8">
        <v>10</v>
      </c>
      <c r="F3852" t="s">
        <v>8220</v>
      </c>
      <c r="G3852" t="s">
        <v>8224</v>
      </c>
      <c r="H3852" t="s">
        <v>8246</v>
      </c>
      <c r="I3852">
        <v>1450032297</v>
      </c>
      <c r="J3852">
        <v>1444844697</v>
      </c>
      <c r="K3852" t="b">
        <v>0</v>
      </c>
      <c r="L3852">
        <v>1</v>
      </c>
      <c r="M3852" t="b">
        <v>0</v>
      </c>
      <c r="N3852" t="s">
        <v>8269</v>
      </c>
      <c r="O3852" s="9">
        <f t="shared" si="244"/>
        <v>1</v>
      </c>
      <c r="P3852">
        <f t="shared" si="245"/>
        <v>10</v>
      </c>
      <c r="Q3852" s="11" t="s">
        <v>8315</v>
      </c>
      <c r="R3852" t="s">
        <v>8316</v>
      </c>
      <c r="S3852" s="16">
        <f t="shared" si="246"/>
        <v>42291.739548611105</v>
      </c>
      <c r="T3852" s="16">
        <f t="shared" si="247"/>
        <v>42351.781215277777</v>
      </c>
    </row>
    <row r="3853" spans="1:20" ht="42" x14ac:dyDescent="0.3">
      <c r="A3853">
        <v>2854</v>
      </c>
      <c r="B3853" s="3" t="s">
        <v>2854</v>
      </c>
      <c r="C3853" s="3" t="s">
        <v>6964</v>
      </c>
      <c r="D3853" s="6">
        <v>1000</v>
      </c>
      <c r="E3853" s="8">
        <v>417</v>
      </c>
      <c r="F3853" t="s">
        <v>8220</v>
      </c>
      <c r="G3853" t="s">
        <v>8224</v>
      </c>
      <c r="H3853" t="s">
        <v>8246</v>
      </c>
      <c r="I3853">
        <v>1431018719</v>
      </c>
      <c r="J3853">
        <v>1429290719</v>
      </c>
      <c r="K3853" t="b">
        <v>0</v>
      </c>
      <c r="L3853">
        <v>14</v>
      </c>
      <c r="M3853" t="b">
        <v>0</v>
      </c>
      <c r="N3853" t="s">
        <v>8269</v>
      </c>
      <c r="O3853" s="9">
        <f t="shared" si="244"/>
        <v>42</v>
      </c>
      <c r="P3853">
        <f t="shared" si="245"/>
        <v>29.79</v>
      </c>
      <c r="Q3853" s="11" t="s">
        <v>8315</v>
      </c>
      <c r="R3853" t="s">
        <v>8316</v>
      </c>
      <c r="S3853" s="16">
        <f t="shared" si="246"/>
        <v>42111.71665509259</v>
      </c>
      <c r="T3853" s="16">
        <f t="shared" si="247"/>
        <v>42131.71665509259</v>
      </c>
    </row>
    <row r="3854" spans="1:20" ht="42" x14ac:dyDescent="0.3">
      <c r="A3854">
        <v>2858</v>
      </c>
      <c r="B3854" s="3" t="s">
        <v>2858</v>
      </c>
      <c r="C3854" s="3" t="s">
        <v>6968</v>
      </c>
      <c r="D3854" s="6">
        <v>1000</v>
      </c>
      <c r="E3854" s="8">
        <v>0</v>
      </c>
      <c r="F3854" t="s">
        <v>8220</v>
      </c>
      <c r="G3854" t="s">
        <v>8232</v>
      </c>
      <c r="H3854" t="s">
        <v>8248</v>
      </c>
      <c r="I3854">
        <v>1417778880</v>
      </c>
      <c r="J3854">
        <v>1415711095</v>
      </c>
      <c r="K3854" t="b">
        <v>0</v>
      </c>
      <c r="L3854">
        <v>0</v>
      </c>
      <c r="M3854" t="b">
        <v>0</v>
      </c>
      <c r="N3854" t="s">
        <v>8269</v>
      </c>
      <c r="O3854" s="9">
        <f t="shared" si="244"/>
        <v>0</v>
      </c>
      <c r="P3854">
        <f t="shared" si="245"/>
        <v>0</v>
      </c>
      <c r="Q3854" s="11" t="s">
        <v>8315</v>
      </c>
      <c r="R3854" t="s">
        <v>8316</v>
      </c>
      <c r="S3854" s="16">
        <f t="shared" si="246"/>
        <v>41954.545081018514</v>
      </c>
      <c r="T3854" s="16">
        <f t="shared" si="247"/>
        <v>41978.477777777778</v>
      </c>
    </row>
    <row r="3855" spans="1:20" ht="42" x14ac:dyDescent="0.3">
      <c r="A3855">
        <v>2915</v>
      </c>
      <c r="B3855" s="3" t="s">
        <v>2915</v>
      </c>
      <c r="C3855" s="3" t="s">
        <v>7025</v>
      </c>
      <c r="D3855" s="6">
        <v>1000</v>
      </c>
      <c r="E3855" s="8">
        <v>611</v>
      </c>
      <c r="F3855" t="s">
        <v>8220</v>
      </c>
      <c r="G3855" t="s">
        <v>8224</v>
      </c>
      <c r="H3855" t="s">
        <v>8246</v>
      </c>
      <c r="I3855">
        <v>1458117190</v>
      </c>
      <c r="J3855">
        <v>1455528790</v>
      </c>
      <c r="K3855" t="b">
        <v>0</v>
      </c>
      <c r="L3855">
        <v>3</v>
      </c>
      <c r="M3855" t="b">
        <v>0</v>
      </c>
      <c r="N3855" t="s">
        <v>8269</v>
      </c>
      <c r="O3855" s="9">
        <f t="shared" ref="O3855:O3918" si="248">ROUND(E3855/D3855*100,0)</f>
        <v>61</v>
      </c>
      <c r="P3855">
        <f t="shared" ref="P3855:P3918" si="249">IFERROR(ROUND(E3855/L3855,2),0)</f>
        <v>203.67</v>
      </c>
      <c r="Q3855" s="11" t="s">
        <v>8315</v>
      </c>
      <c r="R3855" t="s">
        <v>8316</v>
      </c>
      <c r="S3855" s="16">
        <f t="shared" ref="S3855:S3918" si="250">(((J3855/60)/60/24)+DATE(1970,1,1))</f>
        <v>42415.398032407407</v>
      </c>
      <c r="T3855" s="16">
        <f t="shared" ref="T3855:T3918" si="251">(((I3855/60)/60)/24)+DATE(1970,1,1)</f>
        <v>42445.356365740736</v>
      </c>
    </row>
    <row r="3856" spans="1:20" ht="42" x14ac:dyDescent="0.3">
      <c r="A3856">
        <v>3149</v>
      </c>
      <c r="B3856" s="3" t="s">
        <v>3149</v>
      </c>
      <c r="C3856" s="3" t="s">
        <v>7259</v>
      </c>
      <c r="D3856" s="6">
        <v>1250</v>
      </c>
      <c r="E3856" s="8">
        <v>1300</v>
      </c>
      <c r="F3856" t="s">
        <v>8218</v>
      </c>
      <c r="G3856" t="s">
        <v>8223</v>
      </c>
      <c r="H3856" t="s">
        <v>8245</v>
      </c>
      <c r="I3856">
        <v>1354845600</v>
      </c>
      <c r="J3856">
        <v>1352766300</v>
      </c>
      <c r="K3856" t="b">
        <v>1</v>
      </c>
      <c r="L3856">
        <v>25</v>
      </c>
      <c r="M3856" t="b">
        <v>1</v>
      </c>
      <c r="N3856" t="s">
        <v>8269</v>
      </c>
      <c r="O3856" s="9">
        <f t="shared" si="248"/>
        <v>104</v>
      </c>
      <c r="P3856">
        <f t="shared" si="249"/>
        <v>52</v>
      </c>
      <c r="Q3856" s="11" t="s">
        <v>8315</v>
      </c>
      <c r="R3856" t="s">
        <v>8316</v>
      </c>
      <c r="S3856" s="16">
        <f t="shared" si="250"/>
        <v>41226.017361111109</v>
      </c>
      <c r="T3856" s="16">
        <f t="shared" si="251"/>
        <v>41250.083333333336</v>
      </c>
    </row>
    <row r="3857" spans="1:21" ht="42" x14ac:dyDescent="0.3">
      <c r="A3857">
        <v>3703</v>
      </c>
      <c r="B3857" s="3" t="s">
        <v>3700</v>
      </c>
      <c r="C3857" s="3" t="s">
        <v>7813</v>
      </c>
      <c r="D3857" s="6">
        <v>1050</v>
      </c>
      <c r="E3857" s="8">
        <v>1296</v>
      </c>
      <c r="F3857" t="s">
        <v>8218</v>
      </c>
      <c r="G3857" t="s">
        <v>8223</v>
      </c>
      <c r="H3857" t="s">
        <v>8245</v>
      </c>
      <c r="I3857">
        <v>1471071540</v>
      </c>
      <c r="J3857">
        <v>1467720388</v>
      </c>
      <c r="K3857" t="b">
        <v>0</v>
      </c>
      <c r="L3857">
        <v>30</v>
      </c>
      <c r="M3857" t="b">
        <v>1</v>
      </c>
      <c r="N3857" t="s">
        <v>8269</v>
      </c>
      <c r="O3857" s="9">
        <f t="shared" si="248"/>
        <v>123</v>
      </c>
      <c r="P3857">
        <f t="shared" si="249"/>
        <v>43.2</v>
      </c>
      <c r="Q3857" s="11" t="s">
        <v>8315</v>
      </c>
      <c r="R3857" t="s">
        <v>8316</v>
      </c>
      <c r="S3857" s="16">
        <f t="shared" si="250"/>
        <v>42556.504490740743</v>
      </c>
      <c r="T3857" s="16">
        <f t="shared" si="251"/>
        <v>42595.290972222225</v>
      </c>
    </row>
    <row r="3858" spans="1:21" x14ac:dyDescent="0.3">
      <c r="A3858">
        <v>3531</v>
      </c>
      <c r="B3858" s="3" t="s">
        <v>3530</v>
      </c>
      <c r="C3858" s="3" t="s">
        <v>7641</v>
      </c>
      <c r="D3858" s="6">
        <v>1000</v>
      </c>
      <c r="E3858" s="8">
        <v>1280</v>
      </c>
      <c r="F3858" t="s">
        <v>8218</v>
      </c>
      <c r="G3858" t="s">
        <v>8223</v>
      </c>
      <c r="H3858" t="s">
        <v>8245</v>
      </c>
      <c r="I3858">
        <v>1467301334</v>
      </c>
      <c r="J3858">
        <v>1464709334</v>
      </c>
      <c r="K3858" t="b">
        <v>0</v>
      </c>
      <c r="L3858">
        <v>26</v>
      </c>
      <c r="M3858" t="b">
        <v>1</v>
      </c>
      <c r="N3858" t="s">
        <v>8269</v>
      </c>
      <c r="O3858" s="9">
        <f t="shared" si="248"/>
        <v>128</v>
      </c>
      <c r="P3858">
        <f t="shared" si="249"/>
        <v>49.23</v>
      </c>
      <c r="Q3858" s="11" t="s">
        <v>8315</v>
      </c>
      <c r="R3858" t="s">
        <v>8316</v>
      </c>
      <c r="S3858" s="16">
        <f t="shared" si="250"/>
        <v>42521.654328703706</v>
      </c>
      <c r="T3858" s="16">
        <f t="shared" si="251"/>
        <v>42551.654328703706</v>
      </c>
    </row>
    <row r="3859" spans="1:21" ht="42" x14ac:dyDescent="0.3">
      <c r="A3859">
        <v>3490</v>
      </c>
      <c r="B3859" s="3" t="s">
        <v>3489</v>
      </c>
      <c r="C3859" s="3" t="s">
        <v>7600</v>
      </c>
      <c r="D3859" s="6">
        <v>1000</v>
      </c>
      <c r="E3859" s="8">
        <v>1275</v>
      </c>
      <c r="F3859" t="s">
        <v>8218</v>
      </c>
      <c r="G3859" t="s">
        <v>8223</v>
      </c>
      <c r="H3859" t="s">
        <v>8245</v>
      </c>
      <c r="I3859">
        <v>1460574924</v>
      </c>
      <c r="J3859">
        <v>1457982924</v>
      </c>
      <c r="K3859" t="b">
        <v>0</v>
      </c>
      <c r="L3859">
        <v>27</v>
      </c>
      <c r="M3859" t="b">
        <v>1</v>
      </c>
      <c r="N3859" t="s">
        <v>8269</v>
      </c>
      <c r="O3859" s="9">
        <f t="shared" si="248"/>
        <v>128</v>
      </c>
      <c r="P3859">
        <f t="shared" si="249"/>
        <v>47.22</v>
      </c>
      <c r="Q3859" s="11" t="s">
        <v>8315</v>
      </c>
      <c r="R3859" t="s">
        <v>8316</v>
      </c>
      <c r="S3859" s="16">
        <f t="shared" si="250"/>
        <v>42443.802361111113</v>
      </c>
      <c r="T3859" s="16">
        <f t="shared" si="251"/>
        <v>42473.802361111113</v>
      </c>
    </row>
    <row r="3860" spans="1:21" ht="42" x14ac:dyDescent="0.3">
      <c r="A3860">
        <v>3541</v>
      </c>
      <c r="B3860" s="3" t="s">
        <v>3540</v>
      </c>
      <c r="C3860" s="3" t="s">
        <v>7651</v>
      </c>
      <c r="D3860" s="6">
        <v>1200</v>
      </c>
      <c r="E3860" s="8">
        <v>1260</v>
      </c>
      <c r="F3860" t="s">
        <v>8218</v>
      </c>
      <c r="G3860" t="s">
        <v>8224</v>
      </c>
      <c r="H3860" t="s">
        <v>8246</v>
      </c>
      <c r="I3860">
        <v>1441042275</v>
      </c>
      <c r="J3860">
        <v>1438882275</v>
      </c>
      <c r="K3860" t="b">
        <v>0</v>
      </c>
      <c r="L3860">
        <v>32</v>
      </c>
      <c r="M3860" t="b">
        <v>1</v>
      </c>
      <c r="N3860" t="s">
        <v>8269</v>
      </c>
      <c r="O3860" s="9">
        <f t="shared" si="248"/>
        <v>105</v>
      </c>
      <c r="P3860">
        <f t="shared" si="249"/>
        <v>39.380000000000003</v>
      </c>
      <c r="Q3860" s="11" t="s">
        <v>8315</v>
      </c>
      <c r="R3860" t="s">
        <v>8316</v>
      </c>
      <c r="S3860" s="16">
        <f t="shared" si="250"/>
        <v>42222.730034722219</v>
      </c>
      <c r="T3860" s="16">
        <f t="shared" si="251"/>
        <v>42247.730034722219</v>
      </c>
    </row>
    <row r="3861" spans="1:21" ht="28" x14ac:dyDescent="0.3">
      <c r="A3861">
        <v>3692</v>
      </c>
      <c r="B3861" s="3" t="s">
        <v>3689</v>
      </c>
      <c r="C3861" s="3" t="s">
        <v>7802</v>
      </c>
      <c r="D3861" s="6">
        <v>1000</v>
      </c>
      <c r="E3861" s="8">
        <v>1260</v>
      </c>
      <c r="F3861" t="s">
        <v>8218</v>
      </c>
      <c r="G3861" t="s">
        <v>8223</v>
      </c>
      <c r="H3861" t="s">
        <v>8245</v>
      </c>
      <c r="I3861">
        <v>1411084800</v>
      </c>
      <c r="J3861">
        <v>1410304179</v>
      </c>
      <c r="K3861" t="b">
        <v>0</v>
      </c>
      <c r="L3861">
        <v>17</v>
      </c>
      <c r="M3861" t="b">
        <v>1</v>
      </c>
      <c r="N3861" t="s">
        <v>8269</v>
      </c>
      <c r="O3861" s="9">
        <f t="shared" si="248"/>
        <v>126</v>
      </c>
      <c r="P3861">
        <f t="shared" si="249"/>
        <v>74.12</v>
      </c>
      <c r="Q3861" s="11" t="s">
        <v>8315</v>
      </c>
      <c r="R3861" t="s">
        <v>8316</v>
      </c>
      <c r="S3861" s="16">
        <f t="shared" si="250"/>
        <v>41891.96503472222</v>
      </c>
      <c r="T3861" s="16">
        <f t="shared" si="251"/>
        <v>41901</v>
      </c>
    </row>
    <row r="3862" spans="1:21" ht="42" x14ac:dyDescent="0.3">
      <c r="A3862">
        <v>3323</v>
      </c>
      <c r="B3862" s="3" t="s">
        <v>3323</v>
      </c>
      <c r="C3862" s="3" t="s">
        <v>7433</v>
      </c>
      <c r="D3862" s="6">
        <v>1000</v>
      </c>
      <c r="E3862" s="8">
        <v>1259</v>
      </c>
      <c r="F3862" t="s">
        <v>8218</v>
      </c>
      <c r="G3862" t="s">
        <v>8224</v>
      </c>
      <c r="H3862" t="s">
        <v>8246</v>
      </c>
      <c r="I3862">
        <v>1474793208</v>
      </c>
      <c r="J3862">
        <v>1472201208</v>
      </c>
      <c r="K3862" t="b">
        <v>0</v>
      </c>
      <c r="L3862">
        <v>49</v>
      </c>
      <c r="M3862" t="b">
        <v>1</v>
      </c>
      <c r="N3862" t="s">
        <v>8269</v>
      </c>
      <c r="O3862" s="9">
        <f t="shared" si="248"/>
        <v>126</v>
      </c>
      <c r="P3862">
        <f t="shared" si="249"/>
        <v>25.69</v>
      </c>
      <c r="Q3862" s="11" t="s">
        <v>8315</v>
      </c>
      <c r="R3862" t="s">
        <v>8316</v>
      </c>
      <c r="S3862" s="16">
        <f t="shared" si="250"/>
        <v>42608.36583333333</v>
      </c>
      <c r="T3862" s="16">
        <f t="shared" si="251"/>
        <v>42638.36583333333</v>
      </c>
    </row>
    <row r="3863" spans="1:21" ht="42" x14ac:dyDescent="0.3">
      <c r="A3863">
        <v>3832</v>
      </c>
      <c r="B3863" s="3" t="s">
        <v>3829</v>
      </c>
      <c r="C3863" s="3" t="s">
        <v>7941</v>
      </c>
      <c r="D3863" s="6">
        <v>1200</v>
      </c>
      <c r="E3863" s="8">
        <v>1256</v>
      </c>
      <c r="F3863" t="s">
        <v>8218</v>
      </c>
      <c r="G3863" t="s">
        <v>8223</v>
      </c>
      <c r="H3863" t="s">
        <v>8245</v>
      </c>
      <c r="I3863">
        <v>1455936335</v>
      </c>
      <c r="J3863">
        <v>1452048335</v>
      </c>
      <c r="K3863" t="b">
        <v>0</v>
      </c>
      <c r="L3863">
        <v>9</v>
      </c>
      <c r="M3863" t="b">
        <v>1</v>
      </c>
      <c r="N3863" t="s">
        <v>8269</v>
      </c>
      <c r="O3863" s="9">
        <f t="shared" si="248"/>
        <v>105</v>
      </c>
      <c r="P3863">
        <f t="shared" si="249"/>
        <v>139.56</v>
      </c>
      <c r="Q3863" s="11" t="s">
        <v>8315</v>
      </c>
      <c r="R3863" t="s">
        <v>8316</v>
      </c>
      <c r="S3863" s="16">
        <f t="shared" si="250"/>
        <v>42375.114988425921</v>
      </c>
      <c r="T3863" s="16">
        <f t="shared" si="251"/>
        <v>42420.114988425921</v>
      </c>
    </row>
    <row r="3864" spans="1:21" ht="28" x14ac:dyDescent="0.3">
      <c r="A3864">
        <v>3613</v>
      </c>
      <c r="B3864" s="3" t="s">
        <v>3612</v>
      </c>
      <c r="C3864" s="3" t="s">
        <v>7723</v>
      </c>
      <c r="D3864" s="6">
        <v>1250</v>
      </c>
      <c r="E3864" s="8">
        <v>1250</v>
      </c>
      <c r="F3864" t="s">
        <v>8218</v>
      </c>
      <c r="G3864" t="s">
        <v>8223</v>
      </c>
      <c r="H3864" t="s">
        <v>8245</v>
      </c>
      <c r="I3864">
        <v>1403964574</v>
      </c>
      <c r="J3864">
        <v>1401372574</v>
      </c>
      <c r="K3864" t="b">
        <v>0</v>
      </c>
      <c r="L3864">
        <v>20</v>
      </c>
      <c r="M3864" t="b">
        <v>1</v>
      </c>
      <c r="N3864" t="s">
        <v>8269</v>
      </c>
      <c r="O3864" s="9">
        <f t="shared" si="248"/>
        <v>100</v>
      </c>
      <c r="P3864">
        <f t="shared" si="249"/>
        <v>62.5</v>
      </c>
      <c r="Q3864" s="11" t="s">
        <v>8315</v>
      </c>
      <c r="R3864" t="s">
        <v>8316</v>
      </c>
      <c r="S3864" s="16">
        <f t="shared" si="250"/>
        <v>41788.58997685185</v>
      </c>
      <c r="T3864" s="16">
        <f t="shared" si="251"/>
        <v>41818.58997685185</v>
      </c>
    </row>
    <row r="3865" spans="1:21" ht="42" x14ac:dyDescent="0.3">
      <c r="A3865">
        <v>3226</v>
      </c>
      <c r="B3865" s="3" t="s">
        <v>3226</v>
      </c>
      <c r="C3865" s="3" t="s">
        <v>7336</v>
      </c>
      <c r="D3865" s="6">
        <v>1200</v>
      </c>
      <c r="E3865" s="8">
        <v>1250</v>
      </c>
      <c r="F3865" t="s">
        <v>8218</v>
      </c>
      <c r="G3865" t="s">
        <v>8224</v>
      </c>
      <c r="H3865" t="s">
        <v>8246</v>
      </c>
      <c r="I3865">
        <v>1446213612</v>
      </c>
      <c r="J3865">
        <v>1443621612</v>
      </c>
      <c r="K3865" t="b">
        <v>1</v>
      </c>
      <c r="L3865">
        <v>21</v>
      </c>
      <c r="M3865" t="b">
        <v>1</v>
      </c>
      <c r="N3865" t="s">
        <v>8269</v>
      </c>
      <c r="O3865" s="9">
        <f t="shared" si="248"/>
        <v>104</v>
      </c>
      <c r="P3865">
        <f t="shared" si="249"/>
        <v>59.52</v>
      </c>
      <c r="Q3865" s="11" t="s">
        <v>8315</v>
      </c>
      <c r="R3865" t="s">
        <v>8316</v>
      </c>
      <c r="S3865" s="16">
        <f t="shared" si="250"/>
        <v>42277.583472222221</v>
      </c>
      <c r="T3865" s="16">
        <f t="shared" si="251"/>
        <v>42307.583472222221</v>
      </c>
    </row>
    <row r="3866" spans="1:21" ht="42" x14ac:dyDescent="0.3">
      <c r="A3866">
        <v>3716</v>
      </c>
      <c r="B3866" s="3" t="s">
        <v>3713</v>
      </c>
      <c r="C3866" s="3" t="s">
        <v>7826</v>
      </c>
      <c r="D3866" s="6">
        <v>800</v>
      </c>
      <c r="E3866" s="8">
        <v>1246</v>
      </c>
      <c r="F3866" t="s">
        <v>8218</v>
      </c>
      <c r="G3866" t="s">
        <v>8223</v>
      </c>
      <c r="H3866" t="s">
        <v>8245</v>
      </c>
      <c r="I3866">
        <v>1453411109</v>
      </c>
      <c r="J3866">
        <v>1450819109</v>
      </c>
      <c r="K3866" t="b">
        <v>0</v>
      </c>
      <c r="L3866">
        <v>24</v>
      </c>
      <c r="M3866" t="b">
        <v>1</v>
      </c>
      <c r="N3866" t="s">
        <v>8269</v>
      </c>
      <c r="O3866" s="9">
        <f t="shared" si="248"/>
        <v>156</v>
      </c>
      <c r="P3866">
        <f t="shared" si="249"/>
        <v>51.92</v>
      </c>
      <c r="Q3866" s="11" t="s">
        <v>8315</v>
      </c>
      <c r="R3866" t="s">
        <v>8316</v>
      </c>
      <c r="S3866" s="16">
        <f t="shared" si="250"/>
        <v>42360.887835648144</v>
      </c>
      <c r="T3866" s="16">
        <f t="shared" si="251"/>
        <v>42390.887835648144</v>
      </c>
    </row>
    <row r="3867" spans="1:21" ht="42" x14ac:dyDescent="0.3">
      <c r="A3867">
        <v>3399</v>
      </c>
      <c r="B3867" s="3" t="s">
        <v>3398</v>
      </c>
      <c r="C3867" s="3" t="s">
        <v>7509</v>
      </c>
      <c r="D3867" s="6">
        <v>1200</v>
      </c>
      <c r="E3867" s="8">
        <v>1245</v>
      </c>
      <c r="F3867" t="s">
        <v>8218</v>
      </c>
      <c r="G3867" t="s">
        <v>8224</v>
      </c>
      <c r="H3867" t="s">
        <v>8246</v>
      </c>
      <c r="I3867">
        <v>1424556325</v>
      </c>
      <c r="J3867">
        <v>1421964325</v>
      </c>
      <c r="K3867" t="b">
        <v>0</v>
      </c>
      <c r="L3867">
        <v>46</v>
      </c>
      <c r="M3867" t="b">
        <v>1</v>
      </c>
      <c r="N3867" t="s">
        <v>8269</v>
      </c>
      <c r="O3867" s="9">
        <f t="shared" si="248"/>
        <v>104</v>
      </c>
      <c r="P3867">
        <f t="shared" si="249"/>
        <v>27.07</v>
      </c>
      <c r="Q3867" s="11" t="s">
        <v>8315</v>
      </c>
      <c r="R3867" t="s">
        <v>8316</v>
      </c>
      <c r="S3867" s="16">
        <f t="shared" si="250"/>
        <v>42026.920428240745</v>
      </c>
      <c r="T3867" s="16">
        <f t="shared" si="251"/>
        <v>42056.920428240745</v>
      </c>
    </row>
    <row r="3868" spans="1:21" ht="42" x14ac:dyDescent="0.3">
      <c r="A3868">
        <v>3591</v>
      </c>
      <c r="B3868" s="3" t="s">
        <v>3590</v>
      </c>
      <c r="C3868" s="3" t="s">
        <v>7701</v>
      </c>
      <c r="D3868" s="6">
        <v>700</v>
      </c>
      <c r="E3868" s="8">
        <v>1225</v>
      </c>
      <c r="F3868" t="s">
        <v>8218</v>
      </c>
      <c r="G3868" t="s">
        <v>8223</v>
      </c>
      <c r="H3868" t="s">
        <v>8245</v>
      </c>
      <c r="I3868">
        <v>1422075540</v>
      </c>
      <c r="J3868">
        <v>1419979544</v>
      </c>
      <c r="K3868" t="b">
        <v>0</v>
      </c>
      <c r="L3868">
        <v>18</v>
      </c>
      <c r="M3868" t="b">
        <v>1</v>
      </c>
      <c r="N3868" t="s">
        <v>8269</v>
      </c>
      <c r="O3868" s="9">
        <f t="shared" si="248"/>
        <v>175</v>
      </c>
      <c r="P3868">
        <f t="shared" si="249"/>
        <v>68.06</v>
      </c>
      <c r="Q3868" s="11" t="s">
        <v>8315</v>
      </c>
      <c r="R3868" t="s">
        <v>8316</v>
      </c>
      <c r="S3868" s="16">
        <f t="shared" si="250"/>
        <v>42003.948425925926</v>
      </c>
      <c r="T3868" s="16">
        <f t="shared" si="251"/>
        <v>42028.207638888889</v>
      </c>
    </row>
    <row r="3869" spans="1:21" ht="42" x14ac:dyDescent="0.3">
      <c r="A3869">
        <v>3165</v>
      </c>
      <c r="B3869" s="3" t="s">
        <v>3165</v>
      </c>
      <c r="C3869" s="3" t="s">
        <v>7275</v>
      </c>
      <c r="D3869" s="6">
        <v>750</v>
      </c>
      <c r="E3869" s="8">
        <v>1220</v>
      </c>
      <c r="F3869" t="s">
        <v>8218</v>
      </c>
      <c r="G3869" t="s">
        <v>8223</v>
      </c>
      <c r="H3869" t="s">
        <v>8245</v>
      </c>
      <c r="I3869">
        <v>1304395140</v>
      </c>
      <c r="J3869">
        <v>1302493760</v>
      </c>
      <c r="K3869" t="b">
        <v>1</v>
      </c>
      <c r="L3869">
        <v>21</v>
      </c>
      <c r="M3869" t="b">
        <v>1</v>
      </c>
      <c r="N3869" t="s">
        <v>8269</v>
      </c>
      <c r="O3869" s="9">
        <f t="shared" si="248"/>
        <v>163</v>
      </c>
      <c r="P3869">
        <f t="shared" si="249"/>
        <v>58.1</v>
      </c>
      <c r="Q3869" s="11" t="s">
        <v>8315</v>
      </c>
      <c r="R3869" t="s">
        <v>8316</v>
      </c>
      <c r="S3869" s="16">
        <f t="shared" si="250"/>
        <v>40644.159259259257</v>
      </c>
      <c r="T3869" s="16">
        <f t="shared" si="251"/>
        <v>40666.165972222225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8"/>
        <v>0</v>
      </c>
      <c r="P3870">
        <f t="shared" si="249"/>
        <v>10</v>
      </c>
      <c r="Q3870" s="11" t="s">
        <v>8315</v>
      </c>
      <c r="R3870" t="s">
        <v>8357</v>
      </c>
      <c r="S3870" s="16">
        <f t="shared" si="250"/>
        <v>41865.659780092588</v>
      </c>
      <c r="T3870" s="16">
        <f t="shared" si="251"/>
        <v>41890.659780092588</v>
      </c>
      <c r="U3870">
        <f>YEAR(S3870)</f>
        <v>2014</v>
      </c>
    </row>
    <row r="3871" spans="1:21" ht="2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8"/>
        <v>3</v>
      </c>
      <c r="P3871">
        <f t="shared" si="249"/>
        <v>30.13</v>
      </c>
      <c r="Q3871" s="11" t="s">
        <v>8315</v>
      </c>
      <c r="R3871" t="s">
        <v>8357</v>
      </c>
      <c r="S3871" s="16">
        <f t="shared" si="250"/>
        <v>42047.724444444444</v>
      </c>
      <c r="T3871" s="16">
        <f t="shared" si="251"/>
        <v>42077.132638888885</v>
      </c>
    </row>
    <row r="3872" spans="1:21" ht="42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8"/>
        <v>15</v>
      </c>
      <c r="P3872">
        <f t="shared" si="249"/>
        <v>150</v>
      </c>
      <c r="Q3872" s="11" t="s">
        <v>8315</v>
      </c>
      <c r="R3872" t="s">
        <v>8357</v>
      </c>
      <c r="S3872" s="16">
        <f t="shared" si="250"/>
        <v>41793.17219907407</v>
      </c>
      <c r="T3872" s="16">
        <f t="shared" si="251"/>
        <v>41823.17219907407</v>
      </c>
    </row>
    <row r="3873" spans="1:21" ht="2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8"/>
        <v>3</v>
      </c>
      <c r="P3873">
        <f t="shared" si="249"/>
        <v>13.33</v>
      </c>
      <c r="Q3873" s="11" t="s">
        <v>8315</v>
      </c>
      <c r="R3873" t="s">
        <v>8357</v>
      </c>
      <c r="S3873" s="16">
        <f t="shared" si="250"/>
        <v>42763.780671296292</v>
      </c>
      <c r="T3873" s="16">
        <f t="shared" si="251"/>
        <v>42823.739004629635</v>
      </c>
    </row>
    <row r="3874" spans="1:21" ht="4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8"/>
        <v>0</v>
      </c>
      <c r="P3874">
        <f t="shared" si="249"/>
        <v>0</v>
      </c>
      <c r="Q3874" s="11" t="s">
        <v>8315</v>
      </c>
      <c r="R3874" t="s">
        <v>8357</v>
      </c>
      <c r="S3874" s="16">
        <f t="shared" si="250"/>
        <v>42180.145787037036</v>
      </c>
      <c r="T3874" s="16">
        <f t="shared" si="251"/>
        <v>42230.145787037036</v>
      </c>
    </row>
    <row r="3875" spans="1:21" ht="4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8"/>
        <v>0</v>
      </c>
      <c r="P3875">
        <f t="shared" si="249"/>
        <v>0</v>
      </c>
      <c r="Q3875" s="11" t="s">
        <v>8315</v>
      </c>
      <c r="R3875" t="s">
        <v>8357</v>
      </c>
      <c r="S3875" s="16">
        <f t="shared" si="250"/>
        <v>42255.696006944447</v>
      </c>
      <c r="T3875" s="16">
        <f t="shared" si="251"/>
        <v>42285.696006944447</v>
      </c>
    </row>
    <row r="3876" spans="1:21" ht="42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8"/>
        <v>0</v>
      </c>
      <c r="P3876">
        <f t="shared" si="249"/>
        <v>0</v>
      </c>
      <c r="Q3876" s="11" t="s">
        <v>8315</v>
      </c>
      <c r="R3876" t="s">
        <v>8357</v>
      </c>
      <c r="S3876" s="16">
        <f t="shared" si="250"/>
        <v>42007.016458333332</v>
      </c>
      <c r="T3876" s="16">
        <f t="shared" si="251"/>
        <v>42028.041666666672</v>
      </c>
    </row>
    <row r="3877" spans="1:21" ht="4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8"/>
        <v>0</v>
      </c>
      <c r="P3877">
        <f t="shared" si="249"/>
        <v>0</v>
      </c>
      <c r="Q3877" s="11" t="s">
        <v>8315</v>
      </c>
      <c r="R3877" t="s">
        <v>8357</v>
      </c>
      <c r="S3877" s="16">
        <f t="shared" si="250"/>
        <v>42615.346817129626</v>
      </c>
      <c r="T3877" s="16">
        <f t="shared" si="251"/>
        <v>42616.416666666672</v>
      </c>
    </row>
    <row r="3878" spans="1:21" ht="42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8"/>
        <v>53</v>
      </c>
      <c r="P3878">
        <f t="shared" si="249"/>
        <v>44.76</v>
      </c>
      <c r="Q3878" s="11" t="s">
        <v>8315</v>
      </c>
      <c r="R3878" t="s">
        <v>8357</v>
      </c>
      <c r="S3878" s="16">
        <f t="shared" si="250"/>
        <v>42372.624166666668</v>
      </c>
      <c r="T3878" s="16">
        <f t="shared" si="251"/>
        <v>42402.624166666668</v>
      </c>
      <c r="U3878">
        <f>YEAR(S3878)</f>
        <v>2016</v>
      </c>
    </row>
    <row r="3879" spans="1:21" ht="4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8"/>
        <v>5</v>
      </c>
      <c r="P3879">
        <f t="shared" si="249"/>
        <v>88.64</v>
      </c>
      <c r="Q3879" s="11" t="s">
        <v>8315</v>
      </c>
      <c r="R3879" t="s">
        <v>8357</v>
      </c>
      <c r="S3879" s="16">
        <f t="shared" si="250"/>
        <v>42682.67768518519</v>
      </c>
      <c r="T3879" s="16">
        <f t="shared" si="251"/>
        <v>42712.67768518519</v>
      </c>
    </row>
    <row r="3880" spans="1:21" ht="4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8"/>
        <v>0</v>
      </c>
      <c r="P3880">
        <f t="shared" si="249"/>
        <v>10</v>
      </c>
      <c r="Q3880" s="11" t="s">
        <v>8315</v>
      </c>
      <c r="R3880" t="s">
        <v>8357</v>
      </c>
      <c r="S3880" s="16">
        <f t="shared" si="250"/>
        <v>42154.818819444445</v>
      </c>
      <c r="T3880" s="16">
        <f t="shared" si="251"/>
        <v>42185.165972222225</v>
      </c>
    </row>
    <row r="3881" spans="1:21" ht="4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8"/>
        <v>0</v>
      </c>
      <c r="P3881">
        <f t="shared" si="249"/>
        <v>0</v>
      </c>
      <c r="Q3881" s="11" t="s">
        <v>8315</v>
      </c>
      <c r="R3881" t="s">
        <v>8357</v>
      </c>
      <c r="S3881" s="16">
        <f t="shared" si="250"/>
        <v>41999.861064814817</v>
      </c>
      <c r="T3881" s="16">
        <f t="shared" si="251"/>
        <v>42029.861064814817</v>
      </c>
      <c r="U3881">
        <f>YEAR(S3881)</f>
        <v>2014</v>
      </c>
    </row>
    <row r="3882" spans="1:21" ht="4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8"/>
        <v>13</v>
      </c>
      <c r="P3882">
        <f t="shared" si="249"/>
        <v>57.65</v>
      </c>
      <c r="Q3882" s="11" t="s">
        <v>8315</v>
      </c>
      <c r="R3882" t="s">
        <v>8357</v>
      </c>
      <c r="S3882" s="16">
        <f t="shared" si="250"/>
        <v>41815.815046296295</v>
      </c>
      <c r="T3882" s="16">
        <f t="shared" si="251"/>
        <v>41850.958333333336</v>
      </c>
      <c r="U3882">
        <f>YEAR(S3882)</f>
        <v>2014</v>
      </c>
    </row>
    <row r="3883" spans="1:21" ht="2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8"/>
        <v>5</v>
      </c>
      <c r="P3883">
        <f t="shared" si="249"/>
        <v>25</v>
      </c>
      <c r="Q3883" s="11" t="s">
        <v>8315</v>
      </c>
      <c r="R3883" t="s">
        <v>8357</v>
      </c>
      <c r="S3883" s="16">
        <f t="shared" si="250"/>
        <v>42756.018506944441</v>
      </c>
      <c r="T3883" s="16">
        <f t="shared" si="251"/>
        <v>42786.018506944441</v>
      </c>
    </row>
    <row r="3884" spans="1:21" ht="4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8"/>
        <v>0</v>
      </c>
      <c r="P3884">
        <f t="shared" si="249"/>
        <v>0</v>
      </c>
      <c r="Q3884" s="11" t="s">
        <v>8315</v>
      </c>
      <c r="R3884" t="s">
        <v>8357</v>
      </c>
      <c r="S3884" s="16">
        <f t="shared" si="250"/>
        <v>42373.983449074076</v>
      </c>
      <c r="T3884" s="16">
        <f t="shared" si="251"/>
        <v>42400.960416666669</v>
      </c>
    </row>
    <row r="3885" spans="1:21" ht="5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8"/>
        <v>0</v>
      </c>
      <c r="P3885">
        <f t="shared" si="249"/>
        <v>0</v>
      </c>
      <c r="Q3885" s="11" t="s">
        <v>8315</v>
      </c>
      <c r="R3885" t="s">
        <v>8357</v>
      </c>
      <c r="S3885" s="16">
        <f t="shared" si="250"/>
        <v>41854.602650462963</v>
      </c>
      <c r="T3885" s="16">
        <f t="shared" si="251"/>
        <v>41884.602650462963</v>
      </c>
      <c r="U3885">
        <f>YEAR(S3885)</f>
        <v>2014</v>
      </c>
    </row>
    <row r="3886" spans="1:21" ht="4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8"/>
        <v>0</v>
      </c>
      <c r="P3886">
        <f t="shared" si="249"/>
        <v>0</v>
      </c>
      <c r="Q3886" s="11" t="s">
        <v>8315</v>
      </c>
      <c r="R3886" t="s">
        <v>8357</v>
      </c>
      <c r="S3886" s="16">
        <f t="shared" si="250"/>
        <v>42065.791574074072</v>
      </c>
      <c r="T3886" s="16">
        <f t="shared" si="251"/>
        <v>42090.749907407408</v>
      </c>
    </row>
    <row r="3887" spans="1:21" ht="4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8"/>
        <v>0</v>
      </c>
      <c r="P3887">
        <f t="shared" si="249"/>
        <v>0</v>
      </c>
      <c r="Q3887" s="11" t="s">
        <v>8315</v>
      </c>
      <c r="R3887" t="s">
        <v>8357</v>
      </c>
      <c r="S3887" s="16">
        <f t="shared" si="250"/>
        <v>42469.951284722221</v>
      </c>
      <c r="T3887" s="16">
        <f t="shared" si="251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8"/>
        <v>0</v>
      </c>
      <c r="P3888">
        <f t="shared" si="249"/>
        <v>0</v>
      </c>
      <c r="Q3888" s="11" t="s">
        <v>8315</v>
      </c>
      <c r="R3888" t="s">
        <v>8357</v>
      </c>
      <c r="S3888" s="16">
        <f t="shared" si="250"/>
        <v>41954.228032407409</v>
      </c>
      <c r="T3888" s="16">
        <f t="shared" si="251"/>
        <v>41984.228032407409</v>
      </c>
    </row>
    <row r="3889" spans="1:20" ht="4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8"/>
        <v>2</v>
      </c>
      <c r="P3889">
        <f t="shared" si="249"/>
        <v>17.5</v>
      </c>
      <c r="Q3889" s="11" t="s">
        <v>8315</v>
      </c>
      <c r="R3889" t="s">
        <v>8357</v>
      </c>
      <c r="S3889" s="16">
        <f t="shared" si="250"/>
        <v>42079.857974537037</v>
      </c>
      <c r="T3889" s="16">
        <f t="shared" si="251"/>
        <v>42125.916666666672</v>
      </c>
    </row>
    <row r="3890" spans="1:20" ht="42" x14ac:dyDescent="0.3">
      <c r="A3890">
        <v>2962</v>
      </c>
      <c r="B3890" s="3" t="s">
        <v>2962</v>
      </c>
      <c r="C3890" s="3" t="s">
        <v>7072</v>
      </c>
      <c r="D3890" s="6">
        <v>1000</v>
      </c>
      <c r="E3890" s="8">
        <v>1218</v>
      </c>
      <c r="F3890" t="s">
        <v>8218</v>
      </c>
      <c r="G3890" t="s">
        <v>8223</v>
      </c>
      <c r="H3890" t="s">
        <v>8245</v>
      </c>
      <c r="I3890">
        <v>1425193140</v>
      </c>
      <c r="J3890">
        <v>1422769906</v>
      </c>
      <c r="K3890" t="b">
        <v>0</v>
      </c>
      <c r="L3890">
        <v>20</v>
      </c>
      <c r="M3890" t="b">
        <v>1</v>
      </c>
      <c r="N3890" t="s">
        <v>8269</v>
      </c>
      <c r="O3890" s="9">
        <f t="shared" si="248"/>
        <v>122</v>
      </c>
      <c r="P3890">
        <f t="shared" si="249"/>
        <v>60.9</v>
      </c>
      <c r="Q3890" s="11" t="s">
        <v>8315</v>
      </c>
      <c r="R3890" t="s">
        <v>8316</v>
      </c>
      <c r="S3890" s="16">
        <f t="shared" si="250"/>
        <v>42036.24428240741</v>
      </c>
      <c r="T3890" s="16">
        <f t="shared" si="251"/>
        <v>42064.290972222225</v>
      </c>
    </row>
    <row r="3891" spans="1:20" ht="42" x14ac:dyDescent="0.3">
      <c r="A3891">
        <v>3537</v>
      </c>
      <c r="B3891" s="3" t="s">
        <v>3536</v>
      </c>
      <c r="C3891" s="3" t="s">
        <v>7647</v>
      </c>
      <c r="D3891" s="6">
        <v>675</v>
      </c>
      <c r="E3891" s="8">
        <v>1218</v>
      </c>
      <c r="F3891" t="s">
        <v>8218</v>
      </c>
      <c r="G3891" t="s">
        <v>8228</v>
      </c>
      <c r="H3891" t="s">
        <v>8250</v>
      </c>
      <c r="I3891">
        <v>1416211140</v>
      </c>
      <c r="J3891">
        <v>1413016216</v>
      </c>
      <c r="K3891" t="b">
        <v>0</v>
      </c>
      <c r="L3891">
        <v>28</v>
      </c>
      <c r="M3891" t="b">
        <v>1</v>
      </c>
      <c r="N3891" t="s">
        <v>8269</v>
      </c>
      <c r="O3891" s="9">
        <f t="shared" si="248"/>
        <v>180</v>
      </c>
      <c r="P3891">
        <f t="shared" si="249"/>
        <v>43.5</v>
      </c>
      <c r="Q3891" s="11" t="s">
        <v>8315</v>
      </c>
      <c r="R3891" t="s">
        <v>8316</v>
      </c>
      <c r="S3891" s="16">
        <f t="shared" si="250"/>
        <v>41923.354351851849</v>
      </c>
      <c r="T3891" s="16">
        <f t="shared" si="251"/>
        <v>41960.332638888889</v>
      </c>
    </row>
    <row r="3892" spans="1:20" ht="42" x14ac:dyDescent="0.3">
      <c r="A3892">
        <v>3458</v>
      </c>
      <c r="B3892" s="3" t="s">
        <v>3457</v>
      </c>
      <c r="C3892" s="3" t="s">
        <v>7568</v>
      </c>
      <c r="D3892" s="6">
        <v>978</v>
      </c>
      <c r="E3892" s="8">
        <v>1216</v>
      </c>
      <c r="F3892" t="s">
        <v>8218</v>
      </c>
      <c r="G3892" t="s">
        <v>8223</v>
      </c>
      <c r="H3892" t="s">
        <v>8245</v>
      </c>
      <c r="I3892">
        <v>1422937620</v>
      </c>
      <c r="J3892">
        <v>1420606303</v>
      </c>
      <c r="K3892" t="b">
        <v>0</v>
      </c>
      <c r="L3892">
        <v>27</v>
      </c>
      <c r="M3892" t="b">
        <v>1</v>
      </c>
      <c r="N3892" t="s">
        <v>8269</v>
      </c>
      <c r="O3892" s="9">
        <f t="shared" si="248"/>
        <v>124</v>
      </c>
      <c r="P3892">
        <f t="shared" si="249"/>
        <v>45.04</v>
      </c>
      <c r="Q3892" s="11" t="s">
        <v>8315</v>
      </c>
      <c r="R3892" t="s">
        <v>8316</v>
      </c>
      <c r="S3892" s="16">
        <f t="shared" si="250"/>
        <v>42011.202581018515</v>
      </c>
      <c r="T3892" s="16">
        <f t="shared" si="251"/>
        <v>42038.185416666667</v>
      </c>
    </row>
    <row r="3893" spans="1:20" x14ac:dyDescent="0.3">
      <c r="A3893">
        <v>3666</v>
      </c>
      <c r="B3893" s="3" t="s">
        <v>3663</v>
      </c>
      <c r="C3893" s="3" t="s">
        <v>7776</v>
      </c>
      <c r="D3893" s="6">
        <v>1200</v>
      </c>
      <c r="E3893" s="8">
        <v>1200</v>
      </c>
      <c r="F3893" t="s">
        <v>8218</v>
      </c>
      <c r="G3893" t="s">
        <v>8223</v>
      </c>
      <c r="H3893" t="s">
        <v>8245</v>
      </c>
      <c r="I3893">
        <v>1406185200</v>
      </c>
      <c r="J3893">
        <v>1404337382</v>
      </c>
      <c r="K3893" t="b">
        <v>0</v>
      </c>
      <c r="L3893">
        <v>38</v>
      </c>
      <c r="M3893" t="b">
        <v>1</v>
      </c>
      <c r="N3893" t="s">
        <v>8269</v>
      </c>
      <c r="O3893" s="9">
        <f t="shared" si="248"/>
        <v>100</v>
      </c>
      <c r="P3893">
        <f t="shared" si="249"/>
        <v>31.58</v>
      </c>
      <c r="Q3893" s="11" t="s">
        <v>8315</v>
      </c>
      <c r="R3893" t="s">
        <v>8316</v>
      </c>
      <c r="S3893" s="16">
        <f t="shared" si="250"/>
        <v>41822.90488425926</v>
      </c>
      <c r="T3893" s="16">
        <f t="shared" si="251"/>
        <v>41844.291666666664</v>
      </c>
    </row>
    <row r="3894" spans="1:20" ht="28" x14ac:dyDescent="0.3">
      <c r="A3894">
        <v>2782</v>
      </c>
      <c r="B3894" s="3" t="s">
        <v>2782</v>
      </c>
      <c r="C3894" s="3" t="s">
        <v>6892</v>
      </c>
      <c r="D3894" s="6">
        <v>1000</v>
      </c>
      <c r="E3894" s="8">
        <v>1200</v>
      </c>
      <c r="F3894" t="s">
        <v>8218</v>
      </c>
      <c r="G3894" t="s">
        <v>8223</v>
      </c>
      <c r="H3894" t="s">
        <v>8245</v>
      </c>
      <c r="I3894">
        <v>1424149140</v>
      </c>
      <c r="J3894">
        <v>1421964718</v>
      </c>
      <c r="K3894" t="b">
        <v>0</v>
      </c>
      <c r="L3894">
        <v>18</v>
      </c>
      <c r="M3894" t="b">
        <v>1</v>
      </c>
      <c r="N3894" t="s">
        <v>8269</v>
      </c>
      <c r="O3894" s="9">
        <f t="shared" si="248"/>
        <v>120</v>
      </c>
      <c r="P3894">
        <f t="shared" si="249"/>
        <v>66.67</v>
      </c>
      <c r="Q3894" s="11" t="s">
        <v>8315</v>
      </c>
      <c r="R3894" t="s">
        <v>8316</v>
      </c>
      <c r="S3894" s="16">
        <f t="shared" si="250"/>
        <v>42026.924976851849</v>
      </c>
      <c r="T3894" s="16">
        <f t="shared" si="251"/>
        <v>42052.207638888889</v>
      </c>
    </row>
    <row r="3895" spans="1:20" ht="56" x14ac:dyDescent="0.3">
      <c r="A3895">
        <v>1296</v>
      </c>
      <c r="B3895" s="3" t="s">
        <v>1297</v>
      </c>
      <c r="C3895" s="3" t="s">
        <v>5406</v>
      </c>
      <c r="D3895" s="6">
        <v>850</v>
      </c>
      <c r="E3895" s="8">
        <v>1200</v>
      </c>
      <c r="F3895" t="s">
        <v>8218</v>
      </c>
      <c r="G3895" t="s">
        <v>8224</v>
      </c>
      <c r="H3895" t="s">
        <v>8246</v>
      </c>
      <c r="I3895">
        <v>1457914373</v>
      </c>
      <c r="J3895">
        <v>1456189973</v>
      </c>
      <c r="K3895" t="b">
        <v>0</v>
      </c>
      <c r="L3895">
        <v>23</v>
      </c>
      <c r="M3895" t="b">
        <v>1</v>
      </c>
      <c r="N3895" t="s">
        <v>8269</v>
      </c>
      <c r="O3895" s="9">
        <f t="shared" si="248"/>
        <v>141</v>
      </c>
      <c r="P3895">
        <f t="shared" si="249"/>
        <v>52.17</v>
      </c>
      <c r="Q3895" s="11" t="s">
        <v>8315</v>
      </c>
      <c r="R3895" t="s">
        <v>8316</v>
      </c>
      <c r="S3895" s="16">
        <f t="shared" si="250"/>
        <v>42423.050613425927</v>
      </c>
      <c r="T3895" s="16">
        <f t="shared" si="251"/>
        <v>42443.008946759262</v>
      </c>
    </row>
    <row r="3896" spans="1:20" ht="42" x14ac:dyDescent="0.3">
      <c r="A3896">
        <v>3343</v>
      </c>
      <c r="B3896" s="3" t="s">
        <v>3343</v>
      </c>
      <c r="C3896" s="3" t="s">
        <v>7453</v>
      </c>
      <c r="D3896" s="6">
        <v>700</v>
      </c>
      <c r="E3896" s="8">
        <v>1200</v>
      </c>
      <c r="F3896" t="s">
        <v>8218</v>
      </c>
      <c r="G3896" t="s">
        <v>8224</v>
      </c>
      <c r="H3896" t="s">
        <v>8246</v>
      </c>
      <c r="I3896">
        <v>1460553480</v>
      </c>
      <c r="J3896">
        <v>1458770384</v>
      </c>
      <c r="K3896" t="b">
        <v>0</v>
      </c>
      <c r="L3896">
        <v>23</v>
      </c>
      <c r="M3896" t="b">
        <v>1</v>
      </c>
      <c r="N3896" t="s">
        <v>8269</v>
      </c>
      <c r="O3896" s="9">
        <f t="shared" si="248"/>
        <v>171</v>
      </c>
      <c r="P3896">
        <f t="shared" si="249"/>
        <v>52.17</v>
      </c>
      <c r="Q3896" s="11" t="s">
        <v>8315</v>
      </c>
      <c r="R3896" t="s">
        <v>8316</v>
      </c>
      <c r="S3896" s="16">
        <f t="shared" si="250"/>
        <v>42452.916481481487</v>
      </c>
      <c r="T3896" s="16">
        <f t="shared" si="251"/>
        <v>42473.554166666669</v>
      </c>
    </row>
    <row r="3897" spans="1:20" ht="42" x14ac:dyDescent="0.3">
      <c r="A3897">
        <v>2787</v>
      </c>
      <c r="B3897" s="3" t="s">
        <v>2787</v>
      </c>
      <c r="C3897" s="3" t="s">
        <v>6897</v>
      </c>
      <c r="D3897" s="6">
        <v>1000</v>
      </c>
      <c r="E3897" s="8">
        <v>1197</v>
      </c>
      <c r="F3897" t="s">
        <v>8218</v>
      </c>
      <c r="G3897" t="s">
        <v>8223</v>
      </c>
      <c r="H3897" t="s">
        <v>8245</v>
      </c>
      <c r="I3897">
        <v>1405658752</v>
      </c>
      <c r="J3897">
        <v>1403066752</v>
      </c>
      <c r="K3897" t="b">
        <v>0</v>
      </c>
      <c r="L3897">
        <v>38</v>
      </c>
      <c r="M3897" t="b">
        <v>1</v>
      </c>
      <c r="N3897" t="s">
        <v>8269</v>
      </c>
      <c r="O3897" s="9">
        <f t="shared" si="248"/>
        <v>120</v>
      </c>
      <c r="P3897">
        <f t="shared" si="249"/>
        <v>31.5</v>
      </c>
      <c r="Q3897" s="11" t="s">
        <v>8315</v>
      </c>
      <c r="R3897" t="s">
        <v>8316</v>
      </c>
      <c r="S3897" s="16">
        <f t="shared" si="250"/>
        <v>41808.198518518519</v>
      </c>
      <c r="T3897" s="16">
        <f t="shared" si="251"/>
        <v>41838.198518518519</v>
      </c>
    </row>
    <row r="3898" spans="1:20" ht="42" x14ac:dyDescent="0.3">
      <c r="A3898">
        <v>3718</v>
      </c>
      <c r="B3898" s="3" t="s">
        <v>3715</v>
      </c>
      <c r="C3898" s="3" t="s">
        <v>7828</v>
      </c>
      <c r="D3898" s="6">
        <v>500</v>
      </c>
      <c r="E3898" s="8">
        <v>1197</v>
      </c>
      <c r="F3898" t="s">
        <v>8218</v>
      </c>
      <c r="G3898" t="s">
        <v>8224</v>
      </c>
      <c r="H3898" t="s">
        <v>8246</v>
      </c>
      <c r="I3898">
        <v>1425057075</v>
      </c>
      <c r="J3898">
        <v>1422465075</v>
      </c>
      <c r="K3898" t="b">
        <v>0</v>
      </c>
      <c r="L3898">
        <v>46</v>
      </c>
      <c r="M3898" t="b">
        <v>1</v>
      </c>
      <c r="N3898" t="s">
        <v>8269</v>
      </c>
      <c r="O3898" s="9">
        <f t="shared" si="248"/>
        <v>239</v>
      </c>
      <c r="P3898">
        <f t="shared" si="249"/>
        <v>26.02</v>
      </c>
      <c r="Q3898" s="11" t="s">
        <v>8315</v>
      </c>
      <c r="R3898" t="s">
        <v>8316</v>
      </c>
      <c r="S3898" s="16">
        <f t="shared" si="250"/>
        <v>42032.716145833328</v>
      </c>
      <c r="T3898" s="16">
        <f t="shared" si="251"/>
        <v>42062.716145833328</v>
      </c>
    </row>
    <row r="3899" spans="1:20" ht="42" x14ac:dyDescent="0.3">
      <c r="A3899">
        <v>3596</v>
      </c>
      <c r="B3899" s="3" t="s">
        <v>3595</v>
      </c>
      <c r="C3899" s="3" t="s">
        <v>7706</v>
      </c>
      <c r="D3899" s="6">
        <v>1100</v>
      </c>
      <c r="E3899" s="8">
        <v>1185</v>
      </c>
      <c r="F3899" t="s">
        <v>8218</v>
      </c>
      <c r="G3899" t="s">
        <v>8228</v>
      </c>
      <c r="H3899" t="s">
        <v>8250</v>
      </c>
      <c r="I3899">
        <v>1409072982</v>
      </c>
      <c r="J3899">
        <v>1407258582</v>
      </c>
      <c r="K3899" t="b">
        <v>0</v>
      </c>
      <c r="L3899">
        <v>15</v>
      </c>
      <c r="M3899" t="b">
        <v>1</v>
      </c>
      <c r="N3899" t="s">
        <v>8269</v>
      </c>
      <c r="O3899" s="9">
        <f t="shared" si="248"/>
        <v>108</v>
      </c>
      <c r="P3899">
        <f t="shared" si="249"/>
        <v>79</v>
      </c>
      <c r="Q3899" s="11" t="s">
        <v>8315</v>
      </c>
      <c r="R3899" t="s">
        <v>8316</v>
      </c>
      <c r="S3899" s="16">
        <f t="shared" si="250"/>
        <v>41856.715069444443</v>
      </c>
      <c r="T3899" s="16">
        <f t="shared" si="251"/>
        <v>41877.715069444443</v>
      </c>
    </row>
    <row r="3900" spans="1:20" ht="42" x14ac:dyDescent="0.3">
      <c r="A3900">
        <v>3565</v>
      </c>
      <c r="B3900" s="3" t="s">
        <v>3564</v>
      </c>
      <c r="C3900" s="3" t="s">
        <v>7675</v>
      </c>
      <c r="D3900" s="6">
        <v>900</v>
      </c>
      <c r="E3900" s="8">
        <v>1175</v>
      </c>
      <c r="F3900" t="s">
        <v>8218</v>
      </c>
      <c r="G3900" t="s">
        <v>8223</v>
      </c>
      <c r="H3900" t="s">
        <v>8245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8269</v>
      </c>
      <c r="O3900" s="9">
        <f t="shared" si="248"/>
        <v>131</v>
      </c>
      <c r="P3900">
        <f t="shared" si="249"/>
        <v>97.92</v>
      </c>
      <c r="Q3900" s="11" t="s">
        <v>8315</v>
      </c>
      <c r="R3900" t="s">
        <v>8316</v>
      </c>
      <c r="S3900" s="16">
        <f t="shared" si="250"/>
        <v>41974.743148148147</v>
      </c>
      <c r="T3900" s="16">
        <f t="shared" si="251"/>
        <v>42004.743148148147</v>
      </c>
    </row>
    <row r="3901" spans="1:20" ht="42" x14ac:dyDescent="0.3">
      <c r="A3901">
        <v>3329</v>
      </c>
      <c r="B3901" s="3" t="s">
        <v>3329</v>
      </c>
      <c r="C3901" s="3" t="s">
        <v>7439</v>
      </c>
      <c r="D3901" s="6">
        <v>1000</v>
      </c>
      <c r="E3901" s="8">
        <v>1168</v>
      </c>
      <c r="F3901" t="s">
        <v>8218</v>
      </c>
      <c r="G3901" t="s">
        <v>8224</v>
      </c>
      <c r="H3901" t="s">
        <v>8246</v>
      </c>
      <c r="I3901">
        <v>1406502000</v>
      </c>
      <c r="J3901">
        <v>1405583108</v>
      </c>
      <c r="K3901" t="b">
        <v>0</v>
      </c>
      <c r="L3901">
        <v>26</v>
      </c>
      <c r="M3901" t="b">
        <v>1</v>
      </c>
      <c r="N3901" t="s">
        <v>8269</v>
      </c>
      <c r="O3901" s="9">
        <f t="shared" si="248"/>
        <v>117</v>
      </c>
      <c r="P3901">
        <f t="shared" si="249"/>
        <v>44.92</v>
      </c>
      <c r="Q3901" s="11" t="s">
        <v>8315</v>
      </c>
      <c r="R3901" t="s">
        <v>8316</v>
      </c>
      <c r="S3901" s="16">
        <f t="shared" si="250"/>
        <v>41837.323009259257</v>
      </c>
      <c r="T3901" s="16">
        <f t="shared" si="251"/>
        <v>41847.958333333336</v>
      </c>
    </row>
    <row r="3902" spans="1:20" ht="42" x14ac:dyDescent="0.3">
      <c r="A3902">
        <v>2804</v>
      </c>
      <c r="B3902" s="3" t="s">
        <v>2804</v>
      </c>
      <c r="C3902" s="3" t="s">
        <v>6914</v>
      </c>
      <c r="D3902" s="6">
        <v>1000</v>
      </c>
      <c r="E3902" s="8">
        <v>1150</v>
      </c>
      <c r="F3902" t="s">
        <v>8218</v>
      </c>
      <c r="G3902" t="s">
        <v>8224</v>
      </c>
      <c r="H3902" t="s">
        <v>8246</v>
      </c>
      <c r="I3902">
        <v>1411987990</v>
      </c>
      <c r="J3902">
        <v>1409395990</v>
      </c>
      <c r="K3902" t="b">
        <v>0</v>
      </c>
      <c r="L3902">
        <v>23</v>
      </c>
      <c r="M3902" t="b">
        <v>1</v>
      </c>
      <c r="N3902" t="s">
        <v>8269</v>
      </c>
      <c r="O3902" s="9">
        <f t="shared" si="248"/>
        <v>115</v>
      </c>
      <c r="P3902">
        <f t="shared" si="249"/>
        <v>50</v>
      </c>
      <c r="Q3902" s="11" t="s">
        <v>8315</v>
      </c>
      <c r="R3902" t="s">
        <v>8316</v>
      </c>
      <c r="S3902" s="16">
        <f t="shared" si="250"/>
        <v>41881.453587962962</v>
      </c>
      <c r="T3902" s="16">
        <f t="shared" si="251"/>
        <v>41911.453587962962</v>
      </c>
    </row>
    <row r="3903" spans="1:20" ht="42" x14ac:dyDescent="0.3">
      <c r="A3903">
        <v>2783</v>
      </c>
      <c r="B3903" s="3" t="s">
        <v>2783</v>
      </c>
      <c r="C3903" s="3" t="s">
        <v>6893</v>
      </c>
      <c r="D3903" s="6">
        <v>1000</v>
      </c>
      <c r="E3903" s="8">
        <v>1145</v>
      </c>
      <c r="F3903" t="s">
        <v>8218</v>
      </c>
      <c r="G3903" t="s">
        <v>8224</v>
      </c>
      <c r="H3903" t="s">
        <v>8246</v>
      </c>
      <c r="I3903">
        <v>1429793446</v>
      </c>
      <c r="J3903">
        <v>1428583846</v>
      </c>
      <c r="K3903" t="b">
        <v>0</v>
      </c>
      <c r="L3903">
        <v>61</v>
      </c>
      <c r="M3903" t="b">
        <v>1</v>
      </c>
      <c r="N3903" t="s">
        <v>8269</v>
      </c>
      <c r="O3903" s="9">
        <f t="shared" si="248"/>
        <v>115</v>
      </c>
      <c r="P3903">
        <f t="shared" si="249"/>
        <v>18.77</v>
      </c>
      <c r="Q3903" s="11" t="s">
        <v>8315</v>
      </c>
      <c r="R3903" t="s">
        <v>8316</v>
      </c>
      <c r="S3903" s="16">
        <f t="shared" si="250"/>
        <v>42103.535254629634</v>
      </c>
      <c r="T3903" s="16">
        <f t="shared" si="251"/>
        <v>42117.535254629634</v>
      </c>
    </row>
    <row r="3904" spans="1:20" ht="42" x14ac:dyDescent="0.3">
      <c r="A3904">
        <v>3532</v>
      </c>
      <c r="B3904" s="3" t="s">
        <v>3531</v>
      </c>
      <c r="C3904" s="3" t="s">
        <v>7642</v>
      </c>
      <c r="D3904" s="6">
        <v>960</v>
      </c>
      <c r="E3904" s="8">
        <v>1142</v>
      </c>
      <c r="F3904" t="s">
        <v>8218</v>
      </c>
      <c r="G3904" t="s">
        <v>8223</v>
      </c>
      <c r="H3904" t="s">
        <v>8245</v>
      </c>
      <c r="I3904">
        <v>1411012740</v>
      </c>
      <c r="J3904">
        <v>1409667827</v>
      </c>
      <c r="K3904" t="b">
        <v>0</v>
      </c>
      <c r="L3904">
        <v>27</v>
      </c>
      <c r="M3904" t="b">
        <v>1</v>
      </c>
      <c r="N3904" t="s">
        <v>8269</v>
      </c>
      <c r="O3904" s="9">
        <f t="shared" si="248"/>
        <v>119</v>
      </c>
      <c r="P3904">
        <f t="shared" si="249"/>
        <v>42.3</v>
      </c>
      <c r="Q3904" s="11" t="s">
        <v>8315</v>
      </c>
      <c r="R3904" t="s">
        <v>8316</v>
      </c>
      <c r="S3904" s="16">
        <f t="shared" si="250"/>
        <v>41884.599849537037</v>
      </c>
      <c r="T3904" s="16">
        <f t="shared" si="251"/>
        <v>41900.165972222225</v>
      </c>
    </row>
    <row r="3905" spans="1:20" ht="42" x14ac:dyDescent="0.3">
      <c r="A3905">
        <v>3619</v>
      </c>
      <c r="B3905" s="3" t="s">
        <v>3617</v>
      </c>
      <c r="C3905" s="3" t="s">
        <v>7729</v>
      </c>
      <c r="D3905" s="6">
        <v>1000</v>
      </c>
      <c r="E3905" s="8">
        <v>1130</v>
      </c>
      <c r="F3905" t="s">
        <v>8218</v>
      </c>
      <c r="G3905" t="s">
        <v>8223</v>
      </c>
      <c r="H3905" t="s">
        <v>8245</v>
      </c>
      <c r="I3905">
        <v>1479592800</v>
      </c>
      <c r="J3905">
        <v>1476760226</v>
      </c>
      <c r="K3905" t="b">
        <v>0</v>
      </c>
      <c r="L3905">
        <v>17</v>
      </c>
      <c r="M3905" t="b">
        <v>1</v>
      </c>
      <c r="N3905" t="s">
        <v>8269</v>
      </c>
      <c r="O3905" s="9">
        <f t="shared" si="248"/>
        <v>113</v>
      </c>
      <c r="P3905">
        <f t="shared" si="249"/>
        <v>66.47</v>
      </c>
      <c r="Q3905" s="11" t="s">
        <v>8315</v>
      </c>
      <c r="R3905" t="s">
        <v>8316</v>
      </c>
      <c r="S3905" s="16">
        <f t="shared" si="250"/>
        <v>42661.132245370376</v>
      </c>
      <c r="T3905" s="16">
        <f t="shared" si="251"/>
        <v>42693.916666666672</v>
      </c>
    </row>
    <row r="3906" spans="1:20" ht="42" x14ac:dyDescent="0.3">
      <c r="A3906">
        <v>3546</v>
      </c>
      <c r="B3906" s="3" t="s">
        <v>3545</v>
      </c>
      <c r="C3906" s="3" t="s">
        <v>7656</v>
      </c>
      <c r="D3906" s="6">
        <v>1100</v>
      </c>
      <c r="E3906" s="8">
        <v>1125</v>
      </c>
      <c r="F3906" t="s">
        <v>8218</v>
      </c>
      <c r="G3906" t="s">
        <v>8223</v>
      </c>
      <c r="H3906" t="s">
        <v>8245</v>
      </c>
      <c r="I3906">
        <v>1427860740</v>
      </c>
      <c r="J3906">
        <v>1426002684</v>
      </c>
      <c r="K3906" t="b">
        <v>0</v>
      </c>
      <c r="L3906">
        <v>19</v>
      </c>
      <c r="M3906" t="b">
        <v>1</v>
      </c>
      <c r="N3906" t="s">
        <v>8269</v>
      </c>
      <c r="O3906" s="9">
        <f t="shared" si="248"/>
        <v>102</v>
      </c>
      <c r="P3906">
        <f t="shared" si="249"/>
        <v>59.21</v>
      </c>
      <c r="Q3906" s="11" t="s">
        <v>8315</v>
      </c>
      <c r="R3906" t="s">
        <v>8316</v>
      </c>
      <c r="S3906" s="16">
        <f t="shared" si="250"/>
        <v>42073.660694444443</v>
      </c>
      <c r="T3906" s="16">
        <f t="shared" si="251"/>
        <v>42095.165972222225</v>
      </c>
    </row>
    <row r="3907" spans="1:20" ht="42" x14ac:dyDescent="0.3">
      <c r="A3907">
        <v>3435</v>
      </c>
      <c r="B3907" s="3" t="s">
        <v>3434</v>
      </c>
      <c r="C3907" s="3" t="s">
        <v>7545</v>
      </c>
      <c r="D3907" s="6">
        <v>1000</v>
      </c>
      <c r="E3907" s="8">
        <v>1120</v>
      </c>
      <c r="F3907" t="s">
        <v>8218</v>
      </c>
      <c r="G3907" t="s">
        <v>8223</v>
      </c>
      <c r="H3907" t="s">
        <v>8245</v>
      </c>
      <c r="I3907">
        <v>1470538800</v>
      </c>
      <c r="J3907">
        <v>1469112493</v>
      </c>
      <c r="K3907" t="b">
        <v>0</v>
      </c>
      <c r="L3907">
        <v>19</v>
      </c>
      <c r="M3907" t="b">
        <v>1</v>
      </c>
      <c r="N3907" t="s">
        <v>8269</v>
      </c>
      <c r="O3907" s="9">
        <f t="shared" si="248"/>
        <v>112</v>
      </c>
      <c r="P3907">
        <f t="shared" si="249"/>
        <v>58.95</v>
      </c>
      <c r="Q3907" s="11" t="s">
        <v>8315</v>
      </c>
      <c r="R3907" t="s">
        <v>8316</v>
      </c>
      <c r="S3907" s="16">
        <f t="shared" si="250"/>
        <v>42572.61681712963</v>
      </c>
      <c r="T3907" s="16">
        <f t="shared" si="251"/>
        <v>42589.125</v>
      </c>
    </row>
    <row r="3908" spans="1:20" ht="56" x14ac:dyDescent="0.3">
      <c r="A3908">
        <v>3681</v>
      </c>
      <c r="B3908" s="3" t="s">
        <v>3678</v>
      </c>
      <c r="C3908" s="3" t="s">
        <v>7791</v>
      </c>
      <c r="D3908" s="6">
        <v>1000</v>
      </c>
      <c r="E3908" s="8">
        <v>1119</v>
      </c>
      <c r="F3908" t="s">
        <v>8218</v>
      </c>
      <c r="G3908" t="s">
        <v>8223</v>
      </c>
      <c r="H3908" t="s">
        <v>8245</v>
      </c>
      <c r="I3908">
        <v>1452872290</v>
      </c>
      <c r="J3908">
        <v>1452008290</v>
      </c>
      <c r="K3908" t="b">
        <v>0</v>
      </c>
      <c r="L3908">
        <v>18</v>
      </c>
      <c r="M3908" t="b">
        <v>1</v>
      </c>
      <c r="N3908" t="s">
        <v>8269</v>
      </c>
      <c r="O3908" s="9">
        <f t="shared" si="248"/>
        <v>112</v>
      </c>
      <c r="P3908">
        <f t="shared" si="249"/>
        <v>62.17</v>
      </c>
      <c r="Q3908" s="11" t="s">
        <v>8315</v>
      </c>
      <c r="R3908" t="s">
        <v>8316</v>
      </c>
      <c r="S3908" s="16">
        <f t="shared" si="250"/>
        <v>42374.651504629626</v>
      </c>
      <c r="T3908" s="16">
        <f t="shared" si="251"/>
        <v>42384.651504629626</v>
      </c>
    </row>
    <row r="3909" spans="1:20" ht="42" x14ac:dyDescent="0.3">
      <c r="A3909">
        <v>3317</v>
      </c>
      <c r="B3909" s="3" t="s">
        <v>3317</v>
      </c>
      <c r="C3909" s="3" t="s">
        <v>7427</v>
      </c>
      <c r="D3909" s="6">
        <v>1050</v>
      </c>
      <c r="E3909" s="8">
        <v>1115</v>
      </c>
      <c r="F3909" t="s">
        <v>8218</v>
      </c>
      <c r="G3909" t="s">
        <v>8223</v>
      </c>
      <c r="H3909" t="s">
        <v>8245</v>
      </c>
      <c r="I3909">
        <v>1465347424</v>
      </c>
      <c r="J3909">
        <v>1462755424</v>
      </c>
      <c r="K3909" t="b">
        <v>0</v>
      </c>
      <c r="L3909">
        <v>18</v>
      </c>
      <c r="M3909" t="b">
        <v>1</v>
      </c>
      <c r="N3909" t="s">
        <v>8269</v>
      </c>
      <c r="O3909" s="9">
        <f t="shared" si="248"/>
        <v>106</v>
      </c>
      <c r="P3909">
        <f t="shared" si="249"/>
        <v>61.94</v>
      </c>
      <c r="Q3909" s="11" t="s">
        <v>8315</v>
      </c>
      <c r="R3909" t="s">
        <v>8316</v>
      </c>
      <c r="S3909" s="16">
        <f t="shared" si="250"/>
        <v>42499.039629629624</v>
      </c>
      <c r="T3909" s="16">
        <f t="shared" si="251"/>
        <v>42529.039629629624</v>
      </c>
    </row>
    <row r="3910" spans="1:20" ht="42" x14ac:dyDescent="0.3">
      <c r="A3910">
        <v>3391</v>
      </c>
      <c r="B3910" s="3" t="s">
        <v>3390</v>
      </c>
      <c r="C3910" s="3" t="s">
        <v>7501</v>
      </c>
      <c r="D3910" s="6">
        <v>500</v>
      </c>
      <c r="E3910" s="8">
        <v>1115</v>
      </c>
      <c r="F3910" t="s">
        <v>8218</v>
      </c>
      <c r="G3910" t="s">
        <v>8223</v>
      </c>
      <c r="H3910" t="s">
        <v>8245</v>
      </c>
      <c r="I3910">
        <v>1407536880</v>
      </c>
      <c r="J3910">
        <v>1404997548</v>
      </c>
      <c r="K3910" t="b">
        <v>0</v>
      </c>
      <c r="L3910">
        <v>18</v>
      </c>
      <c r="M3910" t="b">
        <v>1</v>
      </c>
      <c r="N3910" t="s">
        <v>8269</v>
      </c>
      <c r="O3910" s="9">
        <f t="shared" si="248"/>
        <v>223</v>
      </c>
      <c r="P3910">
        <f t="shared" si="249"/>
        <v>61.94</v>
      </c>
      <c r="Q3910" s="11" t="s">
        <v>8315</v>
      </c>
      <c r="R3910" t="s">
        <v>8316</v>
      </c>
      <c r="S3910" s="16">
        <f t="shared" si="250"/>
        <v>41830.545694444445</v>
      </c>
      <c r="T3910" s="16">
        <f t="shared" si="251"/>
        <v>41859.936111111114</v>
      </c>
    </row>
    <row r="3911" spans="1:20" ht="42" x14ac:dyDescent="0.3">
      <c r="A3911">
        <v>3568</v>
      </c>
      <c r="B3911" s="3" t="s">
        <v>3567</v>
      </c>
      <c r="C3911" s="3" t="s">
        <v>7678</v>
      </c>
      <c r="D3911" s="6">
        <v>1000</v>
      </c>
      <c r="E3911" s="8">
        <v>1110</v>
      </c>
      <c r="F3911" t="s">
        <v>8218</v>
      </c>
      <c r="G3911" t="s">
        <v>8223</v>
      </c>
      <c r="H3911" t="s">
        <v>8245</v>
      </c>
      <c r="I3911">
        <v>1410975994</v>
      </c>
      <c r="J3911">
        <v>1408383994</v>
      </c>
      <c r="K3911" t="b">
        <v>0</v>
      </c>
      <c r="L3911">
        <v>19</v>
      </c>
      <c r="M3911" t="b">
        <v>1</v>
      </c>
      <c r="N3911" t="s">
        <v>8269</v>
      </c>
      <c r="O3911" s="9">
        <f t="shared" si="248"/>
        <v>111</v>
      </c>
      <c r="P3911">
        <f t="shared" si="249"/>
        <v>58.42</v>
      </c>
      <c r="Q3911" s="11" t="s">
        <v>8315</v>
      </c>
      <c r="R3911" t="s">
        <v>8316</v>
      </c>
      <c r="S3911" s="16">
        <f t="shared" si="250"/>
        <v>41869.740671296298</v>
      </c>
      <c r="T3911" s="16">
        <f t="shared" si="251"/>
        <v>41899.740671296298</v>
      </c>
    </row>
    <row r="3912" spans="1:20" ht="42" x14ac:dyDescent="0.3">
      <c r="A3912">
        <v>3366</v>
      </c>
      <c r="B3912" s="3" t="s">
        <v>3365</v>
      </c>
      <c r="C3912" s="3" t="s">
        <v>7476</v>
      </c>
      <c r="D3912" s="6">
        <v>500</v>
      </c>
      <c r="E3912" s="8">
        <v>1105</v>
      </c>
      <c r="F3912" t="s">
        <v>8218</v>
      </c>
      <c r="G3912" t="s">
        <v>8223</v>
      </c>
      <c r="H3912" t="s">
        <v>8245</v>
      </c>
      <c r="I3912">
        <v>1431481037</v>
      </c>
      <c r="J3912">
        <v>1428889037</v>
      </c>
      <c r="K3912" t="b">
        <v>0</v>
      </c>
      <c r="L3912">
        <v>18</v>
      </c>
      <c r="M3912" t="b">
        <v>1</v>
      </c>
      <c r="N3912" t="s">
        <v>8269</v>
      </c>
      <c r="O3912" s="9">
        <f t="shared" si="248"/>
        <v>221</v>
      </c>
      <c r="P3912">
        <f t="shared" si="249"/>
        <v>61.39</v>
      </c>
      <c r="Q3912" s="11" t="s">
        <v>8315</v>
      </c>
      <c r="R3912" t="s">
        <v>8316</v>
      </c>
      <c r="S3912" s="16">
        <f t="shared" si="250"/>
        <v>42107.067557870367</v>
      </c>
      <c r="T3912" s="16">
        <f t="shared" si="251"/>
        <v>42137.067557870367</v>
      </c>
    </row>
    <row r="3913" spans="1:20" ht="42" x14ac:dyDescent="0.3">
      <c r="A3913">
        <v>3730</v>
      </c>
      <c r="B3913" s="3" t="s">
        <v>3727</v>
      </c>
      <c r="C3913" s="3" t="s">
        <v>7840</v>
      </c>
      <c r="D3913" s="6">
        <v>1000</v>
      </c>
      <c r="E3913" s="8">
        <v>100</v>
      </c>
      <c r="F3913" t="s">
        <v>8220</v>
      </c>
      <c r="G3913" t="s">
        <v>8223</v>
      </c>
      <c r="H3913" t="s">
        <v>8245</v>
      </c>
      <c r="I3913">
        <v>1439828159</v>
      </c>
      <c r="J3913">
        <v>1437236159</v>
      </c>
      <c r="K3913" t="b">
        <v>0</v>
      </c>
      <c r="L3913">
        <v>1</v>
      </c>
      <c r="M3913" t="b">
        <v>0</v>
      </c>
      <c r="N3913" t="s">
        <v>8269</v>
      </c>
      <c r="O3913" s="9">
        <f t="shared" si="248"/>
        <v>10</v>
      </c>
      <c r="P3913">
        <f t="shared" si="249"/>
        <v>100</v>
      </c>
      <c r="Q3913" s="11" t="s">
        <v>8315</v>
      </c>
      <c r="R3913" t="s">
        <v>8316</v>
      </c>
      <c r="S3913" s="16">
        <f t="shared" si="250"/>
        <v>42203.677766203706</v>
      </c>
      <c r="T3913" s="16">
        <f t="shared" si="251"/>
        <v>42233.677766203706</v>
      </c>
    </row>
    <row r="3914" spans="1:20" ht="42" x14ac:dyDescent="0.3">
      <c r="A3914">
        <v>3598</v>
      </c>
      <c r="B3914" s="3" t="s">
        <v>3597</v>
      </c>
      <c r="C3914" s="3" t="s">
        <v>7708</v>
      </c>
      <c r="D3914" s="6">
        <v>1000</v>
      </c>
      <c r="E3914" s="8">
        <v>1101</v>
      </c>
      <c r="F3914" t="s">
        <v>8218</v>
      </c>
      <c r="G3914" t="s">
        <v>8223</v>
      </c>
      <c r="H3914" t="s">
        <v>8245</v>
      </c>
      <c r="I3914">
        <v>1409720340</v>
      </c>
      <c r="J3914">
        <v>1408129822</v>
      </c>
      <c r="K3914" t="b">
        <v>0</v>
      </c>
      <c r="L3914">
        <v>27</v>
      </c>
      <c r="M3914" t="b">
        <v>1</v>
      </c>
      <c r="N3914" t="s">
        <v>8269</v>
      </c>
      <c r="O3914" s="9">
        <f t="shared" si="248"/>
        <v>110</v>
      </c>
      <c r="P3914">
        <f t="shared" si="249"/>
        <v>40.78</v>
      </c>
      <c r="Q3914" s="11" t="s">
        <v>8315</v>
      </c>
      <c r="R3914" t="s">
        <v>8316</v>
      </c>
      <c r="S3914" s="16">
        <f t="shared" si="250"/>
        <v>41866.79886574074</v>
      </c>
      <c r="T3914" s="16">
        <f t="shared" si="251"/>
        <v>41885.207638888889</v>
      </c>
    </row>
    <row r="3915" spans="1:20" ht="42" x14ac:dyDescent="0.3">
      <c r="A3915">
        <v>3362</v>
      </c>
      <c r="B3915" s="3" t="s">
        <v>3361</v>
      </c>
      <c r="C3915" s="3" t="s">
        <v>7472</v>
      </c>
      <c r="D3915" s="6">
        <v>500</v>
      </c>
      <c r="E3915" s="8">
        <v>1090</v>
      </c>
      <c r="F3915" t="s">
        <v>8218</v>
      </c>
      <c r="G3915" t="s">
        <v>8223</v>
      </c>
      <c r="H3915" t="s">
        <v>8245</v>
      </c>
      <c r="I3915">
        <v>1425704100</v>
      </c>
      <c r="J3915">
        <v>1424484717</v>
      </c>
      <c r="K3915" t="b">
        <v>0</v>
      </c>
      <c r="L3915">
        <v>20</v>
      </c>
      <c r="M3915" t="b">
        <v>1</v>
      </c>
      <c r="N3915" t="s">
        <v>8269</v>
      </c>
      <c r="O3915" s="9">
        <f t="shared" si="248"/>
        <v>218</v>
      </c>
      <c r="P3915">
        <f t="shared" si="249"/>
        <v>54.5</v>
      </c>
      <c r="Q3915" s="11" t="s">
        <v>8315</v>
      </c>
      <c r="R3915" t="s">
        <v>8316</v>
      </c>
      <c r="S3915" s="16">
        <f t="shared" si="250"/>
        <v>42056.091631944444</v>
      </c>
      <c r="T3915" s="16">
        <f t="shared" si="251"/>
        <v>42070.204861111109</v>
      </c>
    </row>
    <row r="3916" spans="1:20" ht="42" x14ac:dyDescent="0.3">
      <c r="A3916">
        <v>3567</v>
      </c>
      <c r="B3916" s="3" t="s">
        <v>3566</v>
      </c>
      <c r="C3916" s="3" t="s">
        <v>7677</v>
      </c>
      <c r="D3916" s="6">
        <v>1000</v>
      </c>
      <c r="E3916" s="8">
        <v>1088</v>
      </c>
      <c r="F3916" t="s">
        <v>8218</v>
      </c>
      <c r="G3916" t="s">
        <v>8224</v>
      </c>
      <c r="H3916" t="s">
        <v>8246</v>
      </c>
      <c r="I3916">
        <v>1433964444</v>
      </c>
      <c r="J3916">
        <v>1431372444</v>
      </c>
      <c r="K3916" t="b">
        <v>0</v>
      </c>
      <c r="L3916">
        <v>41</v>
      </c>
      <c r="M3916" t="b">
        <v>1</v>
      </c>
      <c r="N3916" t="s">
        <v>8269</v>
      </c>
      <c r="O3916" s="9">
        <f t="shared" si="248"/>
        <v>109</v>
      </c>
      <c r="P3916">
        <f t="shared" si="249"/>
        <v>26.54</v>
      </c>
      <c r="Q3916" s="11" t="s">
        <v>8315</v>
      </c>
      <c r="R3916" t="s">
        <v>8316</v>
      </c>
      <c r="S3916" s="16">
        <f t="shared" si="250"/>
        <v>42135.810694444444</v>
      </c>
      <c r="T3916" s="16">
        <f t="shared" si="251"/>
        <v>42165.810694444444</v>
      </c>
    </row>
    <row r="3917" spans="1:20" ht="28" x14ac:dyDescent="0.3">
      <c r="A3917">
        <v>3850</v>
      </c>
      <c r="B3917" s="3" t="s">
        <v>3847</v>
      </c>
      <c r="C3917" s="3" t="s">
        <v>7959</v>
      </c>
      <c r="D3917" s="6">
        <v>1000</v>
      </c>
      <c r="E3917" s="8">
        <v>38</v>
      </c>
      <c r="F3917" t="s">
        <v>8220</v>
      </c>
      <c r="G3917" t="s">
        <v>8223</v>
      </c>
      <c r="H3917" t="s">
        <v>8245</v>
      </c>
      <c r="I3917">
        <v>1420081143</v>
      </c>
      <c r="J3917">
        <v>1417489143</v>
      </c>
      <c r="K3917" t="b">
        <v>1</v>
      </c>
      <c r="L3917">
        <v>4</v>
      </c>
      <c r="M3917" t="b">
        <v>0</v>
      </c>
      <c r="N3917" t="s">
        <v>8269</v>
      </c>
      <c r="O3917" s="9">
        <f t="shared" si="248"/>
        <v>4</v>
      </c>
      <c r="P3917">
        <f t="shared" si="249"/>
        <v>9.5</v>
      </c>
      <c r="Q3917" s="11" t="s">
        <v>8315</v>
      </c>
      <c r="R3917" t="s">
        <v>8316</v>
      </c>
      <c r="S3917" s="16">
        <f t="shared" si="250"/>
        <v>41975.124340277776</v>
      </c>
      <c r="T3917" s="16">
        <f t="shared" si="251"/>
        <v>42005.124340277776</v>
      </c>
    </row>
    <row r="3918" spans="1:20" ht="42" x14ac:dyDescent="0.3">
      <c r="A3918">
        <v>3855</v>
      </c>
      <c r="B3918" s="3" t="s">
        <v>3852</v>
      </c>
      <c r="C3918" s="3" t="s">
        <v>7964</v>
      </c>
      <c r="D3918" s="6">
        <v>1000</v>
      </c>
      <c r="E3918" s="8">
        <v>25</v>
      </c>
      <c r="F3918" t="s">
        <v>8220</v>
      </c>
      <c r="G3918" t="s">
        <v>8223</v>
      </c>
      <c r="H3918" t="s">
        <v>8245</v>
      </c>
      <c r="I3918">
        <v>1427408271</v>
      </c>
      <c r="J3918">
        <v>1424819871</v>
      </c>
      <c r="K3918" t="b">
        <v>0</v>
      </c>
      <c r="L3918">
        <v>1</v>
      </c>
      <c r="M3918" t="b">
        <v>0</v>
      </c>
      <c r="N3918" t="s">
        <v>8269</v>
      </c>
      <c r="O3918" s="9">
        <f t="shared" si="248"/>
        <v>3</v>
      </c>
      <c r="P3918">
        <f t="shared" si="249"/>
        <v>25</v>
      </c>
      <c r="Q3918" s="11" t="s">
        <v>8315</v>
      </c>
      <c r="R3918" t="s">
        <v>8316</v>
      </c>
      <c r="S3918" s="16">
        <f t="shared" si="250"/>
        <v>42059.970729166671</v>
      </c>
      <c r="T3918" s="16">
        <f t="shared" si="251"/>
        <v>42089.929062499999</v>
      </c>
    </row>
    <row r="3919" spans="1:20" ht="42" x14ac:dyDescent="0.3">
      <c r="A3919">
        <v>3892</v>
      </c>
      <c r="B3919" s="3" t="s">
        <v>3889</v>
      </c>
      <c r="C3919" s="3" t="s">
        <v>8000</v>
      </c>
      <c r="D3919" s="6">
        <v>1000</v>
      </c>
      <c r="E3919" s="8">
        <v>0</v>
      </c>
      <c r="F3919" t="s">
        <v>8220</v>
      </c>
      <c r="G3919" t="s">
        <v>8223</v>
      </c>
      <c r="H3919" t="s">
        <v>8245</v>
      </c>
      <c r="I3919">
        <v>1408863600</v>
      </c>
      <c r="J3919">
        <v>1408203557</v>
      </c>
      <c r="K3919" t="b">
        <v>0</v>
      </c>
      <c r="L3919">
        <v>0</v>
      </c>
      <c r="M3919" t="b">
        <v>0</v>
      </c>
      <c r="N3919" t="s">
        <v>8269</v>
      </c>
      <c r="O3919" s="9">
        <f t="shared" ref="O3919:O3982" si="252">ROUND(E3919/D3919*100,0)</f>
        <v>0</v>
      </c>
      <c r="P3919">
        <f t="shared" ref="P3919:P3982" si="253">IFERROR(ROUND(E3919/L3919,2),0)</f>
        <v>0</v>
      </c>
      <c r="Q3919" s="11" t="s">
        <v>8315</v>
      </c>
      <c r="R3919" t="s">
        <v>8316</v>
      </c>
      <c r="S3919" s="16">
        <f t="shared" ref="S3919:S3982" si="254">(((J3919/60)/60/24)+DATE(1970,1,1))</f>
        <v>41867.652280092596</v>
      </c>
      <c r="T3919" s="16">
        <f t="shared" ref="T3919:T3982" si="255">(((I3919/60)/60)/24)+DATE(1970,1,1)</f>
        <v>41875.291666666664</v>
      </c>
    </row>
    <row r="3920" spans="1:20" ht="42" x14ac:dyDescent="0.3">
      <c r="A3920">
        <v>3895</v>
      </c>
      <c r="B3920" s="3" t="s">
        <v>3892</v>
      </c>
      <c r="C3920" s="3" t="s">
        <v>8003</v>
      </c>
      <c r="D3920" s="6">
        <v>1000</v>
      </c>
      <c r="E3920" s="8">
        <v>50</v>
      </c>
      <c r="F3920" t="s">
        <v>8220</v>
      </c>
      <c r="G3920" t="s">
        <v>8223</v>
      </c>
      <c r="H3920" t="s">
        <v>8245</v>
      </c>
      <c r="I3920">
        <v>1425103218</v>
      </c>
      <c r="J3920">
        <v>1422424818</v>
      </c>
      <c r="K3920" t="b">
        <v>0</v>
      </c>
      <c r="L3920">
        <v>1</v>
      </c>
      <c r="M3920" t="b">
        <v>0</v>
      </c>
      <c r="N3920" t="s">
        <v>8269</v>
      </c>
      <c r="O3920" s="9">
        <f t="shared" si="252"/>
        <v>5</v>
      </c>
      <c r="P3920">
        <f t="shared" si="253"/>
        <v>50</v>
      </c>
      <c r="Q3920" s="11" t="s">
        <v>8315</v>
      </c>
      <c r="R3920" t="s">
        <v>8316</v>
      </c>
      <c r="S3920" s="16">
        <f t="shared" si="254"/>
        <v>42032.250208333338</v>
      </c>
      <c r="T3920" s="16">
        <f t="shared" si="255"/>
        <v>42063.250208333338</v>
      </c>
    </row>
    <row r="3921" spans="1:20" ht="28" x14ac:dyDescent="0.3">
      <c r="A3921">
        <v>3907</v>
      </c>
      <c r="B3921" s="3" t="s">
        <v>3904</v>
      </c>
      <c r="C3921" s="3" t="s">
        <v>8015</v>
      </c>
      <c r="D3921" s="6">
        <v>1000</v>
      </c>
      <c r="E3921" s="8">
        <v>153</v>
      </c>
      <c r="F3921" t="s">
        <v>8220</v>
      </c>
      <c r="G3921" t="s">
        <v>8223</v>
      </c>
      <c r="H3921" t="s">
        <v>8245</v>
      </c>
      <c r="I3921">
        <v>1414354080</v>
      </c>
      <c r="J3921">
        <v>1411587606</v>
      </c>
      <c r="K3921" t="b">
        <v>0</v>
      </c>
      <c r="L3921">
        <v>4</v>
      </c>
      <c r="M3921" t="b">
        <v>0</v>
      </c>
      <c r="N3921" t="s">
        <v>8269</v>
      </c>
      <c r="O3921" s="9">
        <f t="shared" si="252"/>
        <v>15</v>
      </c>
      <c r="P3921">
        <f t="shared" si="253"/>
        <v>38.25</v>
      </c>
      <c r="Q3921" s="11" t="s">
        <v>8315</v>
      </c>
      <c r="R3921" t="s">
        <v>8316</v>
      </c>
      <c r="S3921" s="16">
        <f t="shared" si="254"/>
        <v>41906.819513888891</v>
      </c>
      <c r="T3921" s="16">
        <f t="shared" si="255"/>
        <v>41938.838888888888</v>
      </c>
    </row>
    <row r="3922" spans="1:20" ht="42" x14ac:dyDescent="0.3">
      <c r="A3922">
        <v>3972</v>
      </c>
      <c r="B3922" s="3" t="s">
        <v>3969</v>
      </c>
      <c r="C3922" s="3" t="s">
        <v>8079</v>
      </c>
      <c r="D3922" s="6">
        <v>1000</v>
      </c>
      <c r="E3922" s="8">
        <v>211</v>
      </c>
      <c r="F3922" t="s">
        <v>8220</v>
      </c>
      <c r="G3922" t="s">
        <v>8223</v>
      </c>
      <c r="H3922" t="s">
        <v>8245</v>
      </c>
      <c r="I3922">
        <v>1423186634</v>
      </c>
      <c r="J3922">
        <v>1418002634</v>
      </c>
      <c r="K3922" t="b">
        <v>0</v>
      </c>
      <c r="L3922">
        <v>8</v>
      </c>
      <c r="M3922" t="b">
        <v>0</v>
      </c>
      <c r="N3922" t="s">
        <v>8269</v>
      </c>
      <c r="O3922" s="9">
        <f t="shared" si="252"/>
        <v>21</v>
      </c>
      <c r="P3922">
        <f t="shared" si="253"/>
        <v>26.38</v>
      </c>
      <c r="Q3922" s="11" t="s">
        <v>8315</v>
      </c>
      <c r="R3922" t="s">
        <v>8316</v>
      </c>
      <c r="S3922" s="16">
        <f t="shared" si="254"/>
        <v>41981.067523148144</v>
      </c>
      <c r="T3922" s="16">
        <f t="shared" si="255"/>
        <v>42041.067523148144</v>
      </c>
    </row>
    <row r="3923" spans="1:20" ht="42" x14ac:dyDescent="0.3">
      <c r="A3923">
        <v>3974</v>
      </c>
      <c r="B3923" s="3" t="s">
        <v>3971</v>
      </c>
      <c r="C3923" s="3" t="s">
        <v>8081</v>
      </c>
      <c r="D3923" s="6">
        <v>1000</v>
      </c>
      <c r="E3923" s="8">
        <v>320</v>
      </c>
      <c r="F3923" t="s">
        <v>8220</v>
      </c>
      <c r="G3923" t="s">
        <v>8224</v>
      </c>
      <c r="H3923" t="s">
        <v>8246</v>
      </c>
      <c r="I3923">
        <v>1464872848</v>
      </c>
      <c r="J3923">
        <v>1462280848</v>
      </c>
      <c r="K3923" t="b">
        <v>0</v>
      </c>
      <c r="L3923">
        <v>11</v>
      </c>
      <c r="M3923" t="b">
        <v>0</v>
      </c>
      <c r="N3923" t="s">
        <v>8269</v>
      </c>
      <c r="O3923" s="9">
        <f t="shared" si="252"/>
        <v>32</v>
      </c>
      <c r="P3923">
        <f t="shared" si="253"/>
        <v>29.09</v>
      </c>
      <c r="Q3923" s="11" t="s">
        <v>8315</v>
      </c>
      <c r="R3923" t="s">
        <v>8316</v>
      </c>
      <c r="S3923" s="16">
        <f t="shared" si="254"/>
        <v>42493.546851851846</v>
      </c>
      <c r="T3923" s="16">
        <f t="shared" si="255"/>
        <v>42523.546851851846</v>
      </c>
    </row>
    <row r="3924" spans="1:20" ht="42" x14ac:dyDescent="0.3">
      <c r="A3924">
        <v>4008</v>
      </c>
      <c r="B3924" s="3" t="s">
        <v>4004</v>
      </c>
      <c r="C3924" s="3" t="s">
        <v>8113</v>
      </c>
      <c r="D3924" s="6">
        <v>1000</v>
      </c>
      <c r="E3924" s="8">
        <v>60</v>
      </c>
      <c r="F3924" t="s">
        <v>8220</v>
      </c>
      <c r="G3924" t="s">
        <v>8224</v>
      </c>
      <c r="H3924" t="s">
        <v>8246</v>
      </c>
      <c r="I3924">
        <v>1437606507</v>
      </c>
      <c r="J3924">
        <v>1435014507</v>
      </c>
      <c r="K3924" t="b">
        <v>0</v>
      </c>
      <c r="L3924">
        <v>4</v>
      </c>
      <c r="M3924" t="b">
        <v>0</v>
      </c>
      <c r="N3924" t="s">
        <v>8269</v>
      </c>
      <c r="O3924" s="9">
        <f t="shared" si="252"/>
        <v>6</v>
      </c>
      <c r="P3924">
        <f t="shared" si="253"/>
        <v>15</v>
      </c>
      <c r="Q3924" s="11" t="s">
        <v>8315</v>
      </c>
      <c r="R3924" t="s">
        <v>8316</v>
      </c>
      <c r="S3924" s="16">
        <f t="shared" si="254"/>
        <v>42177.964201388888</v>
      </c>
      <c r="T3924" s="16">
        <f t="shared" si="255"/>
        <v>42207.964201388888</v>
      </c>
    </row>
    <row r="3925" spans="1:20" ht="28" x14ac:dyDescent="0.3">
      <c r="A3925">
        <v>4070</v>
      </c>
      <c r="B3925" s="3" t="s">
        <v>4066</v>
      </c>
      <c r="C3925" s="3" t="s">
        <v>8173</v>
      </c>
      <c r="D3925" s="6">
        <v>1000</v>
      </c>
      <c r="E3925" s="8">
        <v>165</v>
      </c>
      <c r="F3925" t="s">
        <v>8220</v>
      </c>
      <c r="G3925" t="s">
        <v>8223</v>
      </c>
      <c r="H3925" t="s">
        <v>8245</v>
      </c>
      <c r="I3925">
        <v>1425178800</v>
      </c>
      <c r="J3925">
        <v>1422374420</v>
      </c>
      <c r="K3925" t="b">
        <v>0</v>
      </c>
      <c r="L3925">
        <v>6</v>
      </c>
      <c r="M3925" t="b">
        <v>0</v>
      </c>
      <c r="N3925" t="s">
        <v>8269</v>
      </c>
      <c r="O3925" s="9">
        <f t="shared" si="252"/>
        <v>17</v>
      </c>
      <c r="P3925">
        <f t="shared" si="253"/>
        <v>27.5</v>
      </c>
      <c r="Q3925" s="11" t="s">
        <v>8315</v>
      </c>
      <c r="R3925" t="s">
        <v>8316</v>
      </c>
      <c r="S3925" s="16">
        <f t="shared" si="254"/>
        <v>42031.666898148149</v>
      </c>
      <c r="T3925" s="16">
        <f t="shared" si="255"/>
        <v>42064.125</v>
      </c>
    </row>
    <row r="3926" spans="1:20" ht="42" x14ac:dyDescent="0.3">
      <c r="A3926">
        <v>4072</v>
      </c>
      <c r="B3926" s="3" t="s">
        <v>4068</v>
      </c>
      <c r="C3926" s="3" t="s">
        <v>8175</v>
      </c>
      <c r="D3926" s="6">
        <v>1000</v>
      </c>
      <c r="E3926" s="8">
        <v>4</v>
      </c>
      <c r="F3926" t="s">
        <v>8220</v>
      </c>
      <c r="G3926" t="s">
        <v>8224</v>
      </c>
      <c r="H3926" t="s">
        <v>8246</v>
      </c>
      <c r="I3926">
        <v>1408646111</v>
      </c>
      <c r="J3926">
        <v>1403462111</v>
      </c>
      <c r="K3926" t="b">
        <v>0</v>
      </c>
      <c r="L3926">
        <v>2</v>
      </c>
      <c r="M3926" t="b">
        <v>0</v>
      </c>
      <c r="N3926" t="s">
        <v>8269</v>
      </c>
      <c r="O3926" s="9">
        <f t="shared" si="252"/>
        <v>0</v>
      </c>
      <c r="P3926">
        <f t="shared" si="253"/>
        <v>2</v>
      </c>
      <c r="Q3926" s="11" t="s">
        <v>8315</v>
      </c>
      <c r="R3926" t="s">
        <v>8316</v>
      </c>
      <c r="S3926" s="16">
        <f t="shared" si="254"/>
        <v>41812.77443287037</v>
      </c>
      <c r="T3926" s="16">
        <f t="shared" si="255"/>
        <v>41872.77443287037</v>
      </c>
    </row>
    <row r="3927" spans="1:20" ht="42" x14ac:dyDescent="0.3">
      <c r="A3927">
        <v>4086</v>
      </c>
      <c r="B3927" s="3" t="s">
        <v>4082</v>
      </c>
      <c r="C3927" s="3" t="s">
        <v>8189</v>
      </c>
      <c r="D3927" s="6">
        <v>1000</v>
      </c>
      <c r="E3927" s="8">
        <v>47</v>
      </c>
      <c r="F3927" t="s">
        <v>8220</v>
      </c>
      <c r="G3927" t="s">
        <v>8223</v>
      </c>
      <c r="H3927" t="s">
        <v>8245</v>
      </c>
      <c r="I3927">
        <v>1448078400</v>
      </c>
      <c r="J3927">
        <v>1445985299</v>
      </c>
      <c r="K3927" t="b">
        <v>0</v>
      </c>
      <c r="L3927">
        <v>5</v>
      </c>
      <c r="M3927" t="b">
        <v>0</v>
      </c>
      <c r="N3927" t="s">
        <v>8269</v>
      </c>
      <c r="O3927" s="9">
        <f t="shared" si="252"/>
        <v>5</v>
      </c>
      <c r="P3927">
        <f t="shared" si="253"/>
        <v>9.4</v>
      </c>
      <c r="Q3927" s="11" t="s">
        <v>8315</v>
      </c>
      <c r="R3927" t="s">
        <v>8316</v>
      </c>
      <c r="S3927" s="16">
        <f t="shared" si="254"/>
        <v>42304.940960648149</v>
      </c>
      <c r="T3927" s="16">
        <f t="shared" si="255"/>
        <v>42329.166666666672</v>
      </c>
    </row>
    <row r="3928" spans="1:20" ht="42" x14ac:dyDescent="0.3">
      <c r="A3928">
        <v>4090</v>
      </c>
      <c r="B3928" s="3" t="s">
        <v>4086</v>
      </c>
      <c r="C3928" s="3" t="s">
        <v>8193</v>
      </c>
      <c r="D3928" s="6">
        <v>1000</v>
      </c>
      <c r="E3928" s="8">
        <v>32</v>
      </c>
      <c r="F3928" t="s">
        <v>8220</v>
      </c>
      <c r="G3928" t="s">
        <v>8223</v>
      </c>
      <c r="H3928" t="s">
        <v>8245</v>
      </c>
      <c r="I3928">
        <v>1438959600</v>
      </c>
      <c r="J3928">
        <v>1437754137</v>
      </c>
      <c r="K3928" t="b">
        <v>0</v>
      </c>
      <c r="L3928">
        <v>3</v>
      </c>
      <c r="M3928" t="b">
        <v>0</v>
      </c>
      <c r="N3928" t="s">
        <v>8269</v>
      </c>
      <c r="O3928" s="9">
        <f t="shared" si="252"/>
        <v>3</v>
      </c>
      <c r="P3928">
        <f t="shared" si="253"/>
        <v>10.67</v>
      </c>
      <c r="Q3928" s="11" t="s">
        <v>8315</v>
      </c>
      <c r="R3928" t="s">
        <v>8316</v>
      </c>
      <c r="S3928" s="16">
        <f t="shared" si="254"/>
        <v>42209.67288194444</v>
      </c>
      <c r="T3928" s="16">
        <f t="shared" si="255"/>
        <v>42223.625</v>
      </c>
    </row>
    <row r="3929" spans="1:20" ht="42" x14ac:dyDescent="0.3">
      <c r="A3929">
        <v>4103</v>
      </c>
      <c r="B3929" s="3" t="s">
        <v>4099</v>
      </c>
      <c r="C3929" s="3" t="s">
        <v>8206</v>
      </c>
      <c r="D3929" s="6">
        <v>1000</v>
      </c>
      <c r="E3929" s="8">
        <v>100</v>
      </c>
      <c r="F3929" t="s">
        <v>8220</v>
      </c>
      <c r="G3929" t="s">
        <v>8223</v>
      </c>
      <c r="H3929" t="s">
        <v>8245</v>
      </c>
      <c r="I3929">
        <v>1440613920</v>
      </c>
      <c r="J3929">
        <v>1435953566</v>
      </c>
      <c r="K3929" t="b">
        <v>0</v>
      </c>
      <c r="L3929">
        <v>6</v>
      </c>
      <c r="M3929" t="b">
        <v>0</v>
      </c>
      <c r="N3929" t="s">
        <v>8269</v>
      </c>
      <c r="O3929" s="9">
        <f t="shared" si="252"/>
        <v>10</v>
      </c>
      <c r="P3929">
        <f t="shared" si="253"/>
        <v>16.670000000000002</v>
      </c>
      <c r="Q3929" s="11" t="s">
        <v>8315</v>
      </c>
      <c r="R3929" t="s">
        <v>8316</v>
      </c>
      <c r="S3929" s="16">
        <f t="shared" si="254"/>
        <v>42188.83293981482</v>
      </c>
      <c r="T3929" s="16">
        <f t="shared" si="255"/>
        <v>42242.772222222222</v>
      </c>
    </row>
    <row r="3930" spans="1:20" ht="42" x14ac:dyDescent="0.3">
      <c r="A3930">
        <v>3709</v>
      </c>
      <c r="B3930" s="3" t="s">
        <v>3706</v>
      </c>
      <c r="C3930" s="3" t="s">
        <v>7819</v>
      </c>
      <c r="D3930" s="6">
        <v>1000</v>
      </c>
      <c r="E3930" s="8">
        <v>1082.5</v>
      </c>
      <c r="F3930" t="s">
        <v>8218</v>
      </c>
      <c r="G3930" t="s">
        <v>8224</v>
      </c>
      <c r="H3930" t="s">
        <v>8246</v>
      </c>
      <c r="I3930">
        <v>1403715546</v>
      </c>
      <c r="J3930">
        <v>1401123546</v>
      </c>
      <c r="K3930" t="b">
        <v>0</v>
      </c>
      <c r="L3930">
        <v>35</v>
      </c>
      <c r="M3930" t="b">
        <v>1</v>
      </c>
      <c r="N3930" t="s">
        <v>8269</v>
      </c>
      <c r="O3930" s="9">
        <f t="shared" si="252"/>
        <v>108</v>
      </c>
      <c r="P3930">
        <f t="shared" si="253"/>
        <v>30.93</v>
      </c>
      <c r="Q3930" s="11" t="s">
        <v>8315</v>
      </c>
      <c r="R3930" t="s">
        <v>8316</v>
      </c>
      <c r="S3930" s="16">
        <f t="shared" si="254"/>
        <v>41785.707708333335</v>
      </c>
      <c r="T3930" s="16">
        <f t="shared" si="255"/>
        <v>41815.707708333335</v>
      </c>
    </row>
    <row r="3931" spans="1:20" ht="42" x14ac:dyDescent="0.3">
      <c r="A3931">
        <v>3446</v>
      </c>
      <c r="B3931" s="3" t="s">
        <v>3445</v>
      </c>
      <c r="C3931" s="3" t="s">
        <v>7556</v>
      </c>
      <c r="D3931" s="6">
        <v>1000</v>
      </c>
      <c r="E3931" s="8">
        <v>1082</v>
      </c>
      <c r="F3931" t="s">
        <v>8218</v>
      </c>
      <c r="G3931" t="s">
        <v>8224</v>
      </c>
      <c r="H3931" t="s">
        <v>8246</v>
      </c>
      <c r="I3931">
        <v>1423138800</v>
      </c>
      <c r="J3931">
        <v>1421092725</v>
      </c>
      <c r="K3931" t="b">
        <v>0</v>
      </c>
      <c r="L3931">
        <v>25</v>
      </c>
      <c r="M3931" t="b">
        <v>1</v>
      </c>
      <c r="N3931" t="s">
        <v>8269</v>
      </c>
      <c r="O3931" s="9">
        <f t="shared" si="252"/>
        <v>108</v>
      </c>
      <c r="P3931">
        <f t="shared" si="253"/>
        <v>43.28</v>
      </c>
      <c r="Q3931" s="11" t="s">
        <v>8315</v>
      </c>
      <c r="R3931" t="s">
        <v>8316</v>
      </c>
      <c r="S3931" s="16">
        <f t="shared" si="254"/>
        <v>42016.832465277781</v>
      </c>
      <c r="T3931" s="16">
        <f t="shared" si="255"/>
        <v>42040.513888888891</v>
      </c>
    </row>
    <row r="3932" spans="1:20" ht="28" x14ac:dyDescent="0.3">
      <c r="A3932">
        <v>3447</v>
      </c>
      <c r="B3932" s="3" t="s">
        <v>3446</v>
      </c>
      <c r="C3932" s="3" t="s">
        <v>7557</v>
      </c>
      <c r="D3932" s="6">
        <v>1000</v>
      </c>
      <c r="E3932" s="8">
        <v>1078</v>
      </c>
      <c r="F3932" t="s">
        <v>8218</v>
      </c>
      <c r="G3932" t="s">
        <v>8223</v>
      </c>
      <c r="H3932" t="s">
        <v>8245</v>
      </c>
      <c r="I3932">
        <v>1458332412</v>
      </c>
      <c r="J3932">
        <v>1454448012</v>
      </c>
      <c r="K3932" t="b">
        <v>0</v>
      </c>
      <c r="L3932">
        <v>14</v>
      </c>
      <c r="M3932" t="b">
        <v>1</v>
      </c>
      <c r="N3932" t="s">
        <v>8269</v>
      </c>
      <c r="O3932" s="9">
        <f t="shared" si="252"/>
        <v>108</v>
      </c>
      <c r="P3932">
        <f t="shared" si="253"/>
        <v>77</v>
      </c>
      <c r="Q3932" s="11" t="s">
        <v>8315</v>
      </c>
      <c r="R3932" t="s">
        <v>8316</v>
      </c>
      <c r="S3932" s="16">
        <f t="shared" si="254"/>
        <v>42402.889027777783</v>
      </c>
      <c r="T3932" s="16">
        <f t="shared" si="255"/>
        <v>42447.847361111111</v>
      </c>
    </row>
    <row r="3933" spans="1:20" ht="42" x14ac:dyDescent="0.3">
      <c r="A3933">
        <v>3471</v>
      </c>
      <c r="B3933" s="3" t="s">
        <v>3470</v>
      </c>
      <c r="C3933" s="3" t="s">
        <v>7581</v>
      </c>
      <c r="D3933" s="6">
        <v>500</v>
      </c>
      <c r="E3933" s="8">
        <v>1073</v>
      </c>
      <c r="F3933" t="s">
        <v>8218</v>
      </c>
      <c r="G3933" t="s">
        <v>8224</v>
      </c>
      <c r="H3933" t="s">
        <v>8246</v>
      </c>
      <c r="I3933">
        <v>1409515200</v>
      </c>
      <c r="J3933">
        <v>1405971690</v>
      </c>
      <c r="K3933" t="b">
        <v>0</v>
      </c>
      <c r="L3933">
        <v>30</v>
      </c>
      <c r="M3933" t="b">
        <v>1</v>
      </c>
      <c r="N3933" t="s">
        <v>8269</v>
      </c>
      <c r="O3933" s="9">
        <f t="shared" si="252"/>
        <v>215</v>
      </c>
      <c r="P3933">
        <f t="shared" si="253"/>
        <v>35.770000000000003</v>
      </c>
      <c r="Q3933" s="11" t="s">
        <v>8315</v>
      </c>
      <c r="R3933" t="s">
        <v>8316</v>
      </c>
      <c r="S3933" s="16">
        <f t="shared" si="254"/>
        <v>41841.820486111108</v>
      </c>
      <c r="T3933" s="16">
        <f t="shared" si="255"/>
        <v>41882.833333333336</v>
      </c>
    </row>
    <row r="3934" spans="1:20" ht="42" x14ac:dyDescent="0.3">
      <c r="A3934">
        <v>3307</v>
      </c>
      <c r="B3934" s="3" t="s">
        <v>3307</v>
      </c>
      <c r="C3934" s="3" t="s">
        <v>7417</v>
      </c>
      <c r="D3934" s="6">
        <v>1000</v>
      </c>
      <c r="E3934" s="8">
        <v>1066.8</v>
      </c>
      <c r="F3934" t="s">
        <v>8218</v>
      </c>
      <c r="G3934" t="s">
        <v>8223</v>
      </c>
      <c r="H3934" t="s">
        <v>8245</v>
      </c>
      <c r="I3934">
        <v>1463275339</v>
      </c>
      <c r="J3934">
        <v>1460683339</v>
      </c>
      <c r="K3934" t="b">
        <v>0</v>
      </c>
      <c r="L3934">
        <v>20</v>
      </c>
      <c r="M3934" t="b">
        <v>1</v>
      </c>
      <c r="N3934" t="s">
        <v>8269</v>
      </c>
      <c r="O3934" s="9">
        <f t="shared" si="252"/>
        <v>107</v>
      </c>
      <c r="P3934">
        <f t="shared" si="253"/>
        <v>53.34</v>
      </c>
      <c r="Q3934" s="11" t="s">
        <v>8315</v>
      </c>
      <c r="R3934" t="s">
        <v>8316</v>
      </c>
      <c r="S3934" s="16">
        <f t="shared" si="254"/>
        <v>42475.057164351849</v>
      </c>
      <c r="T3934" s="16">
        <f t="shared" si="255"/>
        <v>42505.057164351849</v>
      </c>
    </row>
    <row r="3935" spans="1:20" ht="28" x14ac:dyDescent="0.3">
      <c r="A3935">
        <v>3819</v>
      </c>
      <c r="B3935" s="3" t="s">
        <v>3816</v>
      </c>
      <c r="C3935" s="3" t="s">
        <v>7817</v>
      </c>
      <c r="D3935" s="6">
        <v>1000</v>
      </c>
      <c r="E3935" s="8">
        <v>1064</v>
      </c>
      <c r="F3935" t="s">
        <v>8218</v>
      </c>
      <c r="G3935" t="s">
        <v>8223</v>
      </c>
      <c r="H3935" t="s">
        <v>8245</v>
      </c>
      <c r="I3935">
        <v>1437166920</v>
      </c>
      <c r="J3935">
        <v>1435554104</v>
      </c>
      <c r="K3935" t="b">
        <v>0</v>
      </c>
      <c r="L3935">
        <v>26</v>
      </c>
      <c r="M3935" t="b">
        <v>1</v>
      </c>
      <c r="N3935" t="s">
        <v>8269</v>
      </c>
      <c r="O3935" s="9">
        <f t="shared" si="252"/>
        <v>106</v>
      </c>
      <c r="P3935">
        <f t="shared" si="253"/>
        <v>40.92</v>
      </c>
      <c r="Q3935" s="11" t="s">
        <v>8315</v>
      </c>
      <c r="R3935" t="s">
        <v>8316</v>
      </c>
      <c r="S3935" s="16">
        <f t="shared" si="254"/>
        <v>42184.209537037037</v>
      </c>
      <c r="T3935" s="16">
        <f t="shared" si="255"/>
        <v>42202.876388888893</v>
      </c>
    </row>
    <row r="3936" spans="1:20" ht="42" x14ac:dyDescent="0.3">
      <c r="A3936">
        <v>3500</v>
      </c>
      <c r="B3936" s="3" t="s">
        <v>3499</v>
      </c>
      <c r="C3936" s="3" t="s">
        <v>7610</v>
      </c>
      <c r="D3936" s="6">
        <v>1000</v>
      </c>
      <c r="E3936" s="8">
        <v>1063</v>
      </c>
      <c r="F3936" t="s">
        <v>8218</v>
      </c>
      <c r="G3936" t="s">
        <v>8223</v>
      </c>
      <c r="H3936" t="s">
        <v>8245</v>
      </c>
      <c r="I3936">
        <v>1457326740</v>
      </c>
      <c r="J3936">
        <v>1455919438</v>
      </c>
      <c r="K3936" t="b">
        <v>0</v>
      </c>
      <c r="L3936">
        <v>42</v>
      </c>
      <c r="M3936" t="b">
        <v>1</v>
      </c>
      <c r="N3936" t="s">
        <v>8269</v>
      </c>
      <c r="O3936" s="9">
        <f t="shared" si="252"/>
        <v>106</v>
      </c>
      <c r="P3936">
        <f t="shared" si="253"/>
        <v>25.31</v>
      </c>
      <c r="Q3936" s="11" t="s">
        <v>8315</v>
      </c>
      <c r="R3936" t="s">
        <v>8316</v>
      </c>
      <c r="S3936" s="16">
        <f t="shared" si="254"/>
        <v>42419.91942129629</v>
      </c>
      <c r="T3936" s="16">
        <f t="shared" si="255"/>
        <v>42436.207638888889</v>
      </c>
    </row>
    <row r="3937" spans="1:20" ht="42" x14ac:dyDescent="0.3">
      <c r="A3937">
        <v>3408</v>
      </c>
      <c r="B3937" s="3" t="s">
        <v>3407</v>
      </c>
      <c r="C3937" s="3" t="s">
        <v>7518</v>
      </c>
      <c r="D3937" s="6">
        <v>500</v>
      </c>
      <c r="E3937" s="8">
        <v>1055</v>
      </c>
      <c r="F3937" t="s">
        <v>8218</v>
      </c>
      <c r="G3937" t="s">
        <v>8223</v>
      </c>
      <c r="H3937" t="s">
        <v>8245</v>
      </c>
      <c r="I3937">
        <v>1405727304</v>
      </c>
      <c r="J3937">
        <v>1403135304</v>
      </c>
      <c r="K3937" t="b">
        <v>0</v>
      </c>
      <c r="L3937">
        <v>18</v>
      </c>
      <c r="M3937" t="b">
        <v>1</v>
      </c>
      <c r="N3937" t="s">
        <v>8269</v>
      </c>
      <c r="O3937" s="9">
        <f t="shared" si="252"/>
        <v>211</v>
      </c>
      <c r="P3937">
        <f t="shared" si="253"/>
        <v>58.61</v>
      </c>
      <c r="Q3937" s="11" t="s">
        <v>8315</v>
      </c>
      <c r="R3937" t="s">
        <v>8316</v>
      </c>
      <c r="S3937" s="16">
        <f t="shared" si="254"/>
        <v>41808.991944444446</v>
      </c>
      <c r="T3937" s="16">
        <f t="shared" si="255"/>
        <v>41838.991944444446</v>
      </c>
    </row>
    <row r="3938" spans="1:20" ht="42" x14ac:dyDescent="0.3">
      <c r="A3938">
        <v>3732</v>
      </c>
      <c r="B3938" s="3" t="s">
        <v>3729</v>
      </c>
      <c r="C3938" s="3" t="s">
        <v>7842</v>
      </c>
      <c r="D3938" s="6">
        <v>850</v>
      </c>
      <c r="E3938" s="8">
        <v>131</v>
      </c>
      <c r="F3938" t="s">
        <v>8220</v>
      </c>
      <c r="G3938" t="s">
        <v>8232</v>
      </c>
      <c r="H3938" t="s">
        <v>8248</v>
      </c>
      <c r="I3938">
        <v>1422100800</v>
      </c>
      <c r="J3938">
        <v>1416932133</v>
      </c>
      <c r="K3938" t="b">
        <v>0</v>
      </c>
      <c r="L3938">
        <v>4</v>
      </c>
      <c r="M3938" t="b">
        <v>0</v>
      </c>
      <c r="N3938" t="s">
        <v>8269</v>
      </c>
      <c r="O3938" s="9">
        <f t="shared" si="252"/>
        <v>15</v>
      </c>
      <c r="P3938">
        <f t="shared" si="253"/>
        <v>32.75</v>
      </c>
      <c r="Q3938" s="11" t="s">
        <v>8315</v>
      </c>
      <c r="R3938" t="s">
        <v>8316</v>
      </c>
      <c r="S3938" s="16">
        <f t="shared" si="254"/>
        <v>41968.677465277782</v>
      </c>
      <c r="T3938" s="16">
        <f t="shared" si="255"/>
        <v>42028.5</v>
      </c>
    </row>
    <row r="3939" spans="1:20" ht="56" x14ac:dyDescent="0.3">
      <c r="A3939">
        <v>3982</v>
      </c>
      <c r="B3939" s="3" t="s">
        <v>3978</v>
      </c>
      <c r="C3939" s="3" t="s">
        <v>8088</v>
      </c>
      <c r="D3939" s="6">
        <v>850</v>
      </c>
      <c r="E3939" s="8">
        <v>170</v>
      </c>
      <c r="F3939" t="s">
        <v>8220</v>
      </c>
      <c r="G3939" t="s">
        <v>8224</v>
      </c>
      <c r="H3939" t="s">
        <v>8246</v>
      </c>
      <c r="I3939">
        <v>1436297180</v>
      </c>
      <c r="J3939">
        <v>1431113180</v>
      </c>
      <c r="K3939" t="b">
        <v>0</v>
      </c>
      <c r="L3939">
        <v>5</v>
      </c>
      <c r="M3939" t="b">
        <v>0</v>
      </c>
      <c r="N3939" t="s">
        <v>8269</v>
      </c>
      <c r="O3939" s="9">
        <f t="shared" si="252"/>
        <v>20</v>
      </c>
      <c r="P3939">
        <f t="shared" si="253"/>
        <v>34</v>
      </c>
      <c r="Q3939" s="11" t="s">
        <v>8315</v>
      </c>
      <c r="R3939" t="s">
        <v>8316</v>
      </c>
      <c r="S3939" s="16">
        <f t="shared" si="254"/>
        <v>42132.809953703705</v>
      </c>
      <c r="T3939" s="16">
        <f t="shared" si="255"/>
        <v>42192.809953703705</v>
      </c>
    </row>
    <row r="3940" spans="1:20" ht="42" x14ac:dyDescent="0.3">
      <c r="A3940">
        <v>3368</v>
      </c>
      <c r="B3940" s="3" t="s">
        <v>3367</v>
      </c>
      <c r="C3940" s="3" t="s">
        <v>7478</v>
      </c>
      <c r="D3940" s="6">
        <v>1000</v>
      </c>
      <c r="E3940" s="8">
        <v>1046</v>
      </c>
      <c r="F3940" t="s">
        <v>8218</v>
      </c>
      <c r="G3940" t="s">
        <v>8223</v>
      </c>
      <c r="H3940" t="s">
        <v>8245</v>
      </c>
      <c r="I3940">
        <v>1420088400</v>
      </c>
      <c r="J3940">
        <v>1416977259</v>
      </c>
      <c r="K3940" t="b">
        <v>0</v>
      </c>
      <c r="L3940">
        <v>23</v>
      </c>
      <c r="M3940" t="b">
        <v>1</v>
      </c>
      <c r="N3940" t="s">
        <v>8269</v>
      </c>
      <c r="O3940" s="9">
        <f t="shared" si="252"/>
        <v>105</v>
      </c>
      <c r="P3940">
        <f t="shared" si="253"/>
        <v>45.48</v>
      </c>
      <c r="Q3940" s="11" t="s">
        <v>8315</v>
      </c>
      <c r="R3940" t="s">
        <v>8316</v>
      </c>
      <c r="S3940" s="16">
        <f t="shared" si="254"/>
        <v>41969.199756944443</v>
      </c>
      <c r="T3940" s="16">
        <f t="shared" si="255"/>
        <v>42005.208333333328</v>
      </c>
    </row>
    <row r="3941" spans="1:20" ht="42" x14ac:dyDescent="0.3">
      <c r="A3941">
        <v>3684</v>
      </c>
      <c r="B3941" s="3" t="s">
        <v>3681</v>
      </c>
      <c r="C3941" s="3" t="s">
        <v>7794</v>
      </c>
      <c r="D3941" s="6">
        <v>750</v>
      </c>
      <c r="E3941" s="8">
        <v>1043</v>
      </c>
      <c r="F3941" t="s">
        <v>8218</v>
      </c>
      <c r="G3941" t="s">
        <v>8223</v>
      </c>
      <c r="H3941" t="s">
        <v>8245</v>
      </c>
      <c r="I3941">
        <v>1441167586</v>
      </c>
      <c r="J3941">
        <v>1438575586</v>
      </c>
      <c r="K3941" t="b">
        <v>0</v>
      </c>
      <c r="L3941">
        <v>23</v>
      </c>
      <c r="M3941" t="b">
        <v>1</v>
      </c>
      <c r="N3941" t="s">
        <v>8269</v>
      </c>
      <c r="O3941" s="9">
        <f t="shared" si="252"/>
        <v>139</v>
      </c>
      <c r="P3941">
        <f t="shared" si="253"/>
        <v>45.35</v>
      </c>
      <c r="Q3941" s="11" t="s">
        <v>8315</v>
      </c>
      <c r="R3941" t="s">
        <v>8316</v>
      </c>
      <c r="S3941" s="16">
        <f t="shared" si="254"/>
        <v>42219.180393518516</v>
      </c>
      <c r="T3941" s="16">
        <f t="shared" si="255"/>
        <v>42249.180393518516</v>
      </c>
    </row>
    <row r="3942" spans="1:20" ht="42" x14ac:dyDescent="0.3">
      <c r="A3942">
        <v>3372</v>
      </c>
      <c r="B3942" s="3" t="s">
        <v>3371</v>
      </c>
      <c r="C3942" s="3" t="s">
        <v>7482</v>
      </c>
      <c r="D3942" s="6">
        <v>1000</v>
      </c>
      <c r="E3942" s="8">
        <v>1035</v>
      </c>
      <c r="F3942" t="s">
        <v>8218</v>
      </c>
      <c r="G3942" t="s">
        <v>8223</v>
      </c>
      <c r="H3942" t="s">
        <v>8245</v>
      </c>
      <c r="I3942">
        <v>1408942740</v>
      </c>
      <c r="J3942">
        <v>1407157756</v>
      </c>
      <c r="K3942" t="b">
        <v>0</v>
      </c>
      <c r="L3942">
        <v>27</v>
      </c>
      <c r="M3942" t="b">
        <v>1</v>
      </c>
      <c r="N3942" t="s">
        <v>8269</v>
      </c>
      <c r="O3942" s="9">
        <f t="shared" si="252"/>
        <v>104</v>
      </c>
      <c r="P3942">
        <f t="shared" si="253"/>
        <v>38.33</v>
      </c>
      <c r="Q3942" s="11" t="s">
        <v>8315</v>
      </c>
      <c r="R3942" t="s">
        <v>8316</v>
      </c>
      <c r="S3942" s="16">
        <f t="shared" si="254"/>
        <v>41855.548101851848</v>
      </c>
      <c r="T3942" s="16">
        <f t="shared" si="255"/>
        <v>41876.207638888889</v>
      </c>
    </row>
    <row r="3943" spans="1:20" ht="42" x14ac:dyDescent="0.3">
      <c r="A3943">
        <v>3559</v>
      </c>
      <c r="B3943" s="3" t="s">
        <v>3558</v>
      </c>
      <c r="C3943" s="3" t="s">
        <v>7669</v>
      </c>
      <c r="D3943" s="6">
        <v>1000</v>
      </c>
      <c r="E3943" s="8">
        <v>1035</v>
      </c>
      <c r="F3943" t="s">
        <v>8218</v>
      </c>
      <c r="G3943" t="s">
        <v>8225</v>
      </c>
      <c r="H3943" t="s">
        <v>8247</v>
      </c>
      <c r="I3943">
        <v>1438333080</v>
      </c>
      <c r="J3943">
        <v>1436408308</v>
      </c>
      <c r="K3943" t="b">
        <v>0</v>
      </c>
      <c r="L3943">
        <v>24</v>
      </c>
      <c r="M3943" t="b">
        <v>1</v>
      </c>
      <c r="N3943" t="s">
        <v>8269</v>
      </c>
      <c r="O3943" s="9">
        <f t="shared" si="252"/>
        <v>104</v>
      </c>
      <c r="P3943">
        <f t="shared" si="253"/>
        <v>43.13</v>
      </c>
      <c r="Q3943" s="11" t="s">
        <v>8315</v>
      </c>
      <c r="R3943" t="s">
        <v>8316</v>
      </c>
      <c r="S3943" s="16">
        <f t="shared" si="254"/>
        <v>42194.096157407403</v>
      </c>
      <c r="T3943" s="16">
        <f t="shared" si="255"/>
        <v>42216.373611111107</v>
      </c>
    </row>
    <row r="3944" spans="1:20" ht="42" x14ac:dyDescent="0.3">
      <c r="A3944">
        <v>3668</v>
      </c>
      <c r="B3944" s="3" t="s">
        <v>3665</v>
      </c>
      <c r="C3944" s="3" t="s">
        <v>7778</v>
      </c>
      <c r="D3944" s="6">
        <v>1000</v>
      </c>
      <c r="E3944" s="8">
        <v>1035</v>
      </c>
      <c r="F3944" t="s">
        <v>8218</v>
      </c>
      <c r="G3944" t="s">
        <v>8223</v>
      </c>
      <c r="H3944" t="s">
        <v>8245</v>
      </c>
      <c r="I3944">
        <v>1437676380</v>
      </c>
      <c r="J3944">
        <v>1435670452</v>
      </c>
      <c r="K3944" t="b">
        <v>0</v>
      </c>
      <c r="L3944">
        <v>28</v>
      </c>
      <c r="M3944" t="b">
        <v>1</v>
      </c>
      <c r="N3944" t="s">
        <v>8269</v>
      </c>
      <c r="O3944" s="9">
        <f t="shared" si="252"/>
        <v>104</v>
      </c>
      <c r="P3944">
        <f t="shared" si="253"/>
        <v>36.96</v>
      </c>
      <c r="Q3944" s="11" t="s">
        <v>8315</v>
      </c>
      <c r="R3944" t="s">
        <v>8316</v>
      </c>
      <c r="S3944" s="16">
        <f t="shared" si="254"/>
        <v>42185.556157407409</v>
      </c>
      <c r="T3944" s="16">
        <f t="shared" si="255"/>
        <v>42208.772916666669</v>
      </c>
    </row>
    <row r="3945" spans="1:20" ht="42" x14ac:dyDescent="0.3">
      <c r="A3945">
        <v>3676</v>
      </c>
      <c r="B3945" s="3" t="s">
        <v>3673</v>
      </c>
      <c r="C3945" s="3" t="s">
        <v>7786</v>
      </c>
      <c r="D3945" s="6">
        <v>800</v>
      </c>
      <c r="E3945" s="8">
        <v>1030</v>
      </c>
      <c r="F3945" t="s">
        <v>8218</v>
      </c>
      <c r="G3945" t="s">
        <v>8223</v>
      </c>
      <c r="H3945" t="s">
        <v>8245</v>
      </c>
      <c r="I3945">
        <v>1410550484</v>
      </c>
      <c r="J3945">
        <v>1408995284</v>
      </c>
      <c r="K3945" t="b">
        <v>0</v>
      </c>
      <c r="L3945">
        <v>16</v>
      </c>
      <c r="M3945" t="b">
        <v>1</v>
      </c>
      <c r="N3945" t="s">
        <v>8269</v>
      </c>
      <c r="O3945" s="9">
        <f t="shared" si="252"/>
        <v>129</v>
      </c>
      <c r="P3945">
        <f t="shared" si="253"/>
        <v>64.38</v>
      </c>
      <c r="Q3945" s="11" t="s">
        <v>8315</v>
      </c>
      <c r="R3945" t="s">
        <v>8316</v>
      </c>
      <c r="S3945" s="16">
        <f t="shared" si="254"/>
        <v>41876.815787037034</v>
      </c>
      <c r="T3945" s="16">
        <f t="shared" si="255"/>
        <v>41894.815787037034</v>
      </c>
    </row>
    <row r="3946" spans="1:20" ht="42" x14ac:dyDescent="0.3">
      <c r="A3946">
        <v>3580</v>
      </c>
      <c r="B3946" s="3" t="s">
        <v>3579</v>
      </c>
      <c r="C3946" s="3" t="s">
        <v>7690</v>
      </c>
      <c r="D3946" s="6">
        <v>900</v>
      </c>
      <c r="E3946" s="8">
        <v>1025</v>
      </c>
      <c r="F3946" t="s">
        <v>8218</v>
      </c>
      <c r="G3946" t="s">
        <v>8223</v>
      </c>
      <c r="H3946" t="s">
        <v>8245</v>
      </c>
      <c r="I3946">
        <v>1425185940</v>
      </c>
      <c r="J3946">
        <v>1421900022</v>
      </c>
      <c r="K3946" t="b">
        <v>0</v>
      </c>
      <c r="L3946">
        <v>27</v>
      </c>
      <c r="M3946" t="b">
        <v>1</v>
      </c>
      <c r="N3946" t="s">
        <v>8269</v>
      </c>
      <c r="O3946" s="9">
        <f t="shared" si="252"/>
        <v>114</v>
      </c>
      <c r="P3946">
        <f t="shared" si="253"/>
        <v>37.96</v>
      </c>
      <c r="Q3946" s="11" t="s">
        <v>8315</v>
      </c>
      <c r="R3946" t="s">
        <v>8316</v>
      </c>
      <c r="S3946" s="16">
        <f t="shared" si="254"/>
        <v>42026.176180555558</v>
      </c>
      <c r="T3946" s="16">
        <f t="shared" si="255"/>
        <v>42064.207638888889</v>
      </c>
    </row>
    <row r="3947" spans="1:20" ht="42" x14ac:dyDescent="0.3">
      <c r="A3947">
        <v>3549</v>
      </c>
      <c r="B3947" s="3" t="s">
        <v>3548</v>
      </c>
      <c r="C3947" s="3" t="s">
        <v>7659</v>
      </c>
      <c r="D3947" s="6">
        <v>1000</v>
      </c>
      <c r="E3947" s="8">
        <v>1020</v>
      </c>
      <c r="F3947" t="s">
        <v>8218</v>
      </c>
      <c r="G3947" t="s">
        <v>8224</v>
      </c>
      <c r="H3947" t="s">
        <v>8246</v>
      </c>
      <c r="I3947">
        <v>1441358873</v>
      </c>
      <c r="J3947">
        <v>1438939673</v>
      </c>
      <c r="K3947" t="b">
        <v>0</v>
      </c>
      <c r="L3947">
        <v>42</v>
      </c>
      <c r="M3947" t="b">
        <v>1</v>
      </c>
      <c r="N3947" t="s">
        <v>8269</v>
      </c>
      <c r="O3947" s="9">
        <f t="shared" si="252"/>
        <v>102</v>
      </c>
      <c r="P3947">
        <f t="shared" si="253"/>
        <v>24.29</v>
      </c>
      <c r="Q3947" s="11" t="s">
        <v>8315</v>
      </c>
      <c r="R3947" t="s">
        <v>8316</v>
      </c>
      <c r="S3947" s="16">
        <f t="shared" si="254"/>
        <v>42223.394363425927</v>
      </c>
      <c r="T3947" s="16">
        <f t="shared" si="255"/>
        <v>42251.394363425927</v>
      </c>
    </row>
    <row r="3948" spans="1:20" ht="42" x14ac:dyDescent="0.3">
      <c r="A3948">
        <v>3599</v>
      </c>
      <c r="B3948" s="3" t="s">
        <v>3598</v>
      </c>
      <c r="C3948" s="3" t="s">
        <v>7709</v>
      </c>
      <c r="D3948" s="6">
        <v>500</v>
      </c>
      <c r="E3948" s="8">
        <v>1010</v>
      </c>
      <c r="F3948" t="s">
        <v>8218</v>
      </c>
      <c r="G3948" t="s">
        <v>8223</v>
      </c>
      <c r="H3948" t="s">
        <v>8245</v>
      </c>
      <c r="I3948">
        <v>1440892800</v>
      </c>
      <c r="J3948">
        <v>1438715077</v>
      </c>
      <c r="K3948" t="b">
        <v>0</v>
      </c>
      <c r="L3948">
        <v>17</v>
      </c>
      <c r="M3948" t="b">
        <v>1</v>
      </c>
      <c r="N3948" t="s">
        <v>8269</v>
      </c>
      <c r="O3948" s="9">
        <f t="shared" si="252"/>
        <v>202</v>
      </c>
      <c r="P3948">
        <f t="shared" si="253"/>
        <v>59.41</v>
      </c>
      <c r="Q3948" s="11" t="s">
        <v>8315</v>
      </c>
      <c r="R3948" t="s">
        <v>8316</v>
      </c>
      <c r="S3948" s="16">
        <f t="shared" si="254"/>
        <v>42220.79487268519</v>
      </c>
      <c r="T3948" s="16">
        <f t="shared" si="255"/>
        <v>42246</v>
      </c>
    </row>
    <row r="3949" spans="1:20" ht="28" x14ac:dyDescent="0.3">
      <c r="A3949">
        <v>3564</v>
      </c>
      <c r="B3949" s="3" t="s">
        <v>3563</v>
      </c>
      <c r="C3949" s="3" t="s">
        <v>7674</v>
      </c>
      <c r="D3949" s="6">
        <v>1000</v>
      </c>
      <c r="E3949" s="8">
        <v>1005</v>
      </c>
      <c r="F3949" t="s">
        <v>8218</v>
      </c>
      <c r="G3949" t="s">
        <v>8224</v>
      </c>
      <c r="H3949" t="s">
        <v>8246</v>
      </c>
      <c r="I3949">
        <v>1444060800</v>
      </c>
      <c r="J3949">
        <v>1440082649</v>
      </c>
      <c r="K3949" t="b">
        <v>0</v>
      </c>
      <c r="L3949">
        <v>17</v>
      </c>
      <c r="M3949" t="b">
        <v>1</v>
      </c>
      <c r="N3949" t="s">
        <v>8269</v>
      </c>
      <c r="O3949" s="9">
        <f t="shared" si="252"/>
        <v>101</v>
      </c>
      <c r="P3949">
        <f t="shared" si="253"/>
        <v>59.12</v>
      </c>
      <c r="Q3949" s="11" t="s">
        <v>8315</v>
      </c>
      <c r="R3949" t="s">
        <v>8316</v>
      </c>
      <c r="S3949" s="16">
        <f t="shared" si="254"/>
        <v>42236.623252314821</v>
      </c>
      <c r="T3949" s="16">
        <f t="shared" si="255"/>
        <v>42282.666666666672</v>
      </c>
    </row>
    <row r="3950" spans="1:20" ht="28" x14ac:dyDescent="0.3">
      <c r="A3950">
        <v>3622</v>
      </c>
      <c r="B3950" s="3" t="s">
        <v>3620</v>
      </c>
      <c r="C3950" s="3" t="s">
        <v>7732</v>
      </c>
      <c r="D3950" s="6">
        <v>1000</v>
      </c>
      <c r="E3950" s="8">
        <v>1000.99</v>
      </c>
      <c r="F3950" t="s">
        <v>8218</v>
      </c>
      <c r="G3950" t="s">
        <v>8223</v>
      </c>
      <c r="H3950" t="s">
        <v>8245</v>
      </c>
      <c r="I3950">
        <v>1411874580</v>
      </c>
      <c r="J3950">
        <v>1409030371</v>
      </c>
      <c r="K3950" t="b">
        <v>0</v>
      </c>
      <c r="L3950">
        <v>21</v>
      </c>
      <c r="M3950" t="b">
        <v>1</v>
      </c>
      <c r="N3950" t="s">
        <v>8269</v>
      </c>
      <c r="O3950" s="9">
        <f t="shared" si="252"/>
        <v>100</v>
      </c>
      <c r="P3950">
        <f t="shared" si="253"/>
        <v>47.67</v>
      </c>
      <c r="Q3950" s="11" t="s">
        <v>8315</v>
      </c>
      <c r="R3950" t="s">
        <v>8316</v>
      </c>
      <c r="S3950" s="16">
        <f t="shared" si="254"/>
        <v>41877.221886574072</v>
      </c>
      <c r="T3950" s="16">
        <f t="shared" si="255"/>
        <v>41910.140972222223</v>
      </c>
    </row>
    <row r="3951" spans="1:20" ht="28" x14ac:dyDescent="0.3">
      <c r="A3951">
        <v>3891</v>
      </c>
      <c r="B3951" s="3" t="s">
        <v>3888</v>
      </c>
      <c r="C3951" s="3" t="s">
        <v>7999</v>
      </c>
      <c r="D3951" s="6">
        <v>800</v>
      </c>
      <c r="E3951" s="8">
        <v>260</v>
      </c>
      <c r="F3951" t="s">
        <v>8220</v>
      </c>
      <c r="G3951" t="s">
        <v>8223</v>
      </c>
      <c r="H3951" t="s">
        <v>8245</v>
      </c>
      <c r="I3951">
        <v>1427086740</v>
      </c>
      <c r="J3951">
        <v>1424488244</v>
      </c>
      <c r="K3951" t="b">
        <v>0</v>
      </c>
      <c r="L3951">
        <v>7</v>
      </c>
      <c r="M3951" t="b">
        <v>0</v>
      </c>
      <c r="N3951" t="s">
        <v>8269</v>
      </c>
      <c r="O3951" s="9">
        <f t="shared" si="252"/>
        <v>33</v>
      </c>
      <c r="P3951">
        <f t="shared" si="253"/>
        <v>37.14</v>
      </c>
      <c r="Q3951" s="11" t="s">
        <v>8315</v>
      </c>
      <c r="R3951" t="s">
        <v>8316</v>
      </c>
      <c r="S3951" s="16">
        <f t="shared" si="254"/>
        <v>42056.1324537037</v>
      </c>
      <c r="T3951" s="16">
        <f t="shared" si="255"/>
        <v>42086.207638888889</v>
      </c>
    </row>
    <row r="3952" spans="1:20" ht="42" x14ac:dyDescent="0.3">
      <c r="A3952">
        <v>4024</v>
      </c>
      <c r="B3952" s="3" t="s">
        <v>4020</v>
      </c>
      <c r="C3952" s="3" t="s">
        <v>8129</v>
      </c>
      <c r="D3952" s="6">
        <v>800</v>
      </c>
      <c r="E3952" s="8">
        <v>10</v>
      </c>
      <c r="F3952" t="s">
        <v>8220</v>
      </c>
      <c r="G3952" t="s">
        <v>8223</v>
      </c>
      <c r="H3952" t="s">
        <v>8245</v>
      </c>
      <c r="I3952">
        <v>1441037097</v>
      </c>
      <c r="J3952">
        <v>1438445097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52"/>
        <v>1</v>
      </c>
      <c r="P3952">
        <f t="shared" si="253"/>
        <v>10</v>
      </c>
      <c r="Q3952" s="11" t="s">
        <v>8315</v>
      </c>
      <c r="R3952" t="s">
        <v>8316</v>
      </c>
      <c r="S3952" s="16">
        <f t="shared" si="254"/>
        <v>42217.670104166667</v>
      </c>
      <c r="T3952" s="16">
        <f t="shared" si="255"/>
        <v>42247.670104166667</v>
      </c>
    </row>
    <row r="3953" spans="1:20" ht="28" x14ac:dyDescent="0.3">
      <c r="A3953">
        <v>3815</v>
      </c>
      <c r="B3953" s="3" t="s">
        <v>3812</v>
      </c>
      <c r="C3953" s="3" t="s">
        <v>7925</v>
      </c>
      <c r="D3953" s="6">
        <v>1000</v>
      </c>
      <c r="E3953" s="8">
        <v>1000.01</v>
      </c>
      <c r="F3953" t="s">
        <v>8218</v>
      </c>
      <c r="G3953" t="s">
        <v>8224</v>
      </c>
      <c r="H3953" t="s">
        <v>8246</v>
      </c>
      <c r="I3953">
        <v>1440111600</v>
      </c>
      <c r="J3953">
        <v>1437545657</v>
      </c>
      <c r="K3953" t="b">
        <v>0</v>
      </c>
      <c r="L3953">
        <v>20</v>
      </c>
      <c r="M3953" t="b">
        <v>1</v>
      </c>
      <c r="N3953" t="s">
        <v>8269</v>
      </c>
      <c r="O3953" s="9">
        <f t="shared" si="252"/>
        <v>100</v>
      </c>
      <c r="P3953">
        <f t="shared" si="253"/>
        <v>50</v>
      </c>
      <c r="Q3953" s="11" t="s">
        <v>8315</v>
      </c>
      <c r="R3953" t="s">
        <v>8316</v>
      </c>
      <c r="S3953" s="16">
        <f t="shared" si="254"/>
        <v>42207.259918981479</v>
      </c>
      <c r="T3953" s="16">
        <f t="shared" si="255"/>
        <v>42236.958333333328</v>
      </c>
    </row>
    <row r="3954" spans="1:20" ht="42" x14ac:dyDescent="0.3">
      <c r="A3954">
        <v>2882</v>
      </c>
      <c r="B3954" s="3" t="s">
        <v>2882</v>
      </c>
      <c r="C3954" s="3" t="s">
        <v>6992</v>
      </c>
      <c r="D3954" s="6">
        <v>750</v>
      </c>
      <c r="E3954" s="8">
        <v>252</v>
      </c>
      <c r="F3954" t="s">
        <v>8220</v>
      </c>
      <c r="G3954" t="s">
        <v>8223</v>
      </c>
      <c r="H3954" t="s">
        <v>8245</v>
      </c>
      <c r="I3954">
        <v>1462112318</v>
      </c>
      <c r="J3954">
        <v>1459520318</v>
      </c>
      <c r="K3954" t="b">
        <v>0</v>
      </c>
      <c r="L3954">
        <v>4</v>
      </c>
      <c r="M3954" t="b">
        <v>0</v>
      </c>
      <c r="N3954" t="s">
        <v>8269</v>
      </c>
      <c r="O3954" s="9">
        <f t="shared" si="252"/>
        <v>34</v>
      </c>
      <c r="P3954">
        <f t="shared" si="253"/>
        <v>63</v>
      </c>
      <c r="Q3954" s="11" t="s">
        <v>8315</v>
      </c>
      <c r="R3954" t="s">
        <v>8316</v>
      </c>
      <c r="S3954" s="16">
        <f t="shared" si="254"/>
        <v>42461.596273148149</v>
      </c>
      <c r="T3954" s="16">
        <f t="shared" si="255"/>
        <v>42491.596273148149</v>
      </c>
    </row>
    <row r="3955" spans="1:20" ht="42" x14ac:dyDescent="0.3">
      <c r="A3955">
        <v>2901</v>
      </c>
      <c r="B3955" s="3" t="s">
        <v>2901</v>
      </c>
      <c r="C3955" s="3" t="s">
        <v>7011</v>
      </c>
      <c r="D3955" s="6">
        <v>750</v>
      </c>
      <c r="E3955" s="8">
        <v>6</v>
      </c>
      <c r="F3955" t="s">
        <v>8220</v>
      </c>
      <c r="G3955" t="s">
        <v>8223</v>
      </c>
      <c r="H3955" t="s">
        <v>8245</v>
      </c>
      <c r="I3955">
        <v>1423345339</v>
      </c>
      <c r="J3955">
        <v>1418161339</v>
      </c>
      <c r="K3955" t="b">
        <v>0</v>
      </c>
      <c r="L3955">
        <v>2</v>
      </c>
      <c r="M3955" t="b">
        <v>0</v>
      </c>
      <c r="N3955" t="s">
        <v>8269</v>
      </c>
      <c r="O3955" s="9">
        <f t="shared" si="252"/>
        <v>1</v>
      </c>
      <c r="P3955">
        <f t="shared" si="253"/>
        <v>3</v>
      </c>
      <c r="Q3955" s="11" t="s">
        <v>8315</v>
      </c>
      <c r="R3955" t="s">
        <v>8316</v>
      </c>
      <c r="S3955" s="16">
        <f t="shared" si="254"/>
        <v>41982.904386574075</v>
      </c>
      <c r="T3955" s="16">
        <f t="shared" si="255"/>
        <v>42042.904386574075</v>
      </c>
    </row>
    <row r="3956" spans="1:20" ht="42" x14ac:dyDescent="0.3">
      <c r="A3956">
        <v>2821</v>
      </c>
      <c r="B3956" s="3" t="s">
        <v>2821</v>
      </c>
      <c r="C3956" s="3" t="s">
        <v>6931</v>
      </c>
      <c r="D3956" s="6">
        <v>1000</v>
      </c>
      <c r="E3956" s="8">
        <v>1000</v>
      </c>
      <c r="F3956" t="s">
        <v>8218</v>
      </c>
      <c r="G3956" t="s">
        <v>8224</v>
      </c>
      <c r="H3956" t="s">
        <v>8246</v>
      </c>
      <c r="I3956">
        <v>1411510135</v>
      </c>
      <c r="J3956">
        <v>1408918135</v>
      </c>
      <c r="K3956" t="b">
        <v>0</v>
      </c>
      <c r="L3956">
        <v>35</v>
      </c>
      <c r="M3956" t="b">
        <v>1</v>
      </c>
      <c r="N3956" t="s">
        <v>8269</v>
      </c>
      <c r="O3956" s="9">
        <f t="shared" si="252"/>
        <v>100</v>
      </c>
      <c r="P3956">
        <f t="shared" si="253"/>
        <v>28.57</v>
      </c>
      <c r="Q3956" s="11" t="s">
        <v>8315</v>
      </c>
      <c r="R3956" t="s">
        <v>8316</v>
      </c>
      <c r="S3956" s="16">
        <f t="shared" si="254"/>
        <v>41875.922858796301</v>
      </c>
      <c r="T3956" s="16">
        <f t="shared" si="255"/>
        <v>41905.922858796301</v>
      </c>
    </row>
    <row r="3957" spans="1:20" ht="42" x14ac:dyDescent="0.3">
      <c r="A3957">
        <v>3185</v>
      </c>
      <c r="B3957" s="3" t="s">
        <v>3185</v>
      </c>
      <c r="C3957" s="3" t="s">
        <v>7295</v>
      </c>
      <c r="D3957" s="6">
        <v>1000</v>
      </c>
      <c r="E3957" s="8">
        <v>1000</v>
      </c>
      <c r="F3957" t="s">
        <v>8218</v>
      </c>
      <c r="G3957" t="s">
        <v>8224</v>
      </c>
      <c r="H3957" t="s">
        <v>8246</v>
      </c>
      <c r="I3957">
        <v>1405553241</v>
      </c>
      <c r="J3957">
        <v>1404948441</v>
      </c>
      <c r="K3957" t="b">
        <v>1</v>
      </c>
      <c r="L3957">
        <v>24</v>
      </c>
      <c r="M3957" t="b">
        <v>1</v>
      </c>
      <c r="N3957" t="s">
        <v>8269</v>
      </c>
      <c r="O3957" s="9">
        <f t="shared" si="252"/>
        <v>100</v>
      </c>
      <c r="P3957">
        <f t="shared" si="253"/>
        <v>41.67</v>
      </c>
      <c r="Q3957" s="11" t="s">
        <v>8315</v>
      </c>
      <c r="R3957" t="s">
        <v>8316</v>
      </c>
      <c r="S3957" s="16">
        <f t="shared" si="254"/>
        <v>41829.977326388893</v>
      </c>
      <c r="T3957" s="16">
        <f t="shared" si="255"/>
        <v>41836.977326388893</v>
      </c>
    </row>
    <row r="3958" spans="1:20" ht="42" x14ac:dyDescent="0.3">
      <c r="A3958">
        <v>3504</v>
      </c>
      <c r="B3958" s="3" t="s">
        <v>3503</v>
      </c>
      <c r="C3958" s="3" t="s">
        <v>7614</v>
      </c>
      <c r="D3958" s="6">
        <v>1000</v>
      </c>
      <c r="E3958" s="8">
        <v>1000</v>
      </c>
      <c r="F3958" t="s">
        <v>8218</v>
      </c>
      <c r="G3958" t="s">
        <v>8223</v>
      </c>
      <c r="H3958" t="s">
        <v>8245</v>
      </c>
      <c r="I3958">
        <v>1447959491</v>
      </c>
      <c r="J3958">
        <v>1445363891</v>
      </c>
      <c r="K3958" t="b">
        <v>0</v>
      </c>
      <c r="L3958">
        <v>8</v>
      </c>
      <c r="M3958" t="b">
        <v>1</v>
      </c>
      <c r="N3958" t="s">
        <v>8269</v>
      </c>
      <c r="O3958" s="9">
        <f t="shared" si="252"/>
        <v>100</v>
      </c>
      <c r="P3958">
        <f t="shared" si="253"/>
        <v>125</v>
      </c>
      <c r="Q3958" s="11" t="s">
        <v>8315</v>
      </c>
      <c r="R3958" t="s">
        <v>8316</v>
      </c>
      <c r="S3958" s="16">
        <f t="shared" si="254"/>
        <v>42297.748738425929</v>
      </c>
      <c r="T3958" s="16">
        <f t="shared" si="255"/>
        <v>42327.790405092594</v>
      </c>
    </row>
    <row r="3959" spans="1:20" ht="42" x14ac:dyDescent="0.3">
      <c r="A3959">
        <v>3512</v>
      </c>
      <c r="B3959" s="3" t="s">
        <v>3511</v>
      </c>
      <c r="C3959" s="3" t="s">
        <v>7622</v>
      </c>
      <c r="D3959" s="6">
        <v>1000</v>
      </c>
      <c r="E3959" s="8">
        <v>1000</v>
      </c>
      <c r="F3959" t="s">
        <v>8218</v>
      </c>
      <c r="G3959" t="s">
        <v>8224</v>
      </c>
      <c r="H3959" t="s">
        <v>8246</v>
      </c>
      <c r="I3959">
        <v>1429789992</v>
      </c>
      <c r="J3959">
        <v>1424609592</v>
      </c>
      <c r="K3959" t="b">
        <v>0</v>
      </c>
      <c r="L3959">
        <v>17</v>
      </c>
      <c r="M3959" t="b">
        <v>1</v>
      </c>
      <c r="N3959" t="s">
        <v>8269</v>
      </c>
      <c r="O3959" s="9">
        <f t="shared" si="252"/>
        <v>100</v>
      </c>
      <c r="P3959">
        <f t="shared" si="253"/>
        <v>58.82</v>
      </c>
      <c r="Q3959" s="11" t="s">
        <v>8315</v>
      </c>
      <c r="R3959" t="s">
        <v>8316</v>
      </c>
      <c r="S3959" s="16">
        <f t="shared" si="254"/>
        <v>42057.536944444444</v>
      </c>
      <c r="T3959" s="16">
        <f t="shared" si="255"/>
        <v>42117.49527777778</v>
      </c>
    </row>
    <row r="3960" spans="1:20" ht="42" x14ac:dyDescent="0.3">
      <c r="A3960">
        <v>3808</v>
      </c>
      <c r="B3960" s="3" t="s">
        <v>3805</v>
      </c>
      <c r="C3960" s="3" t="s">
        <v>7918</v>
      </c>
      <c r="D3960" s="6">
        <v>1000</v>
      </c>
      <c r="E3960" s="8">
        <v>1000</v>
      </c>
      <c r="F3960" t="s">
        <v>8218</v>
      </c>
      <c r="G3960" t="s">
        <v>8224</v>
      </c>
      <c r="H3960" t="s">
        <v>8246</v>
      </c>
      <c r="I3960">
        <v>1429955619</v>
      </c>
      <c r="J3960">
        <v>1424775219</v>
      </c>
      <c r="K3960" t="b">
        <v>0</v>
      </c>
      <c r="L3960">
        <v>24</v>
      </c>
      <c r="M3960" t="b">
        <v>1</v>
      </c>
      <c r="N3960" t="s">
        <v>8269</v>
      </c>
      <c r="O3960" s="9">
        <f t="shared" si="252"/>
        <v>100</v>
      </c>
      <c r="P3960">
        <f t="shared" si="253"/>
        <v>41.67</v>
      </c>
      <c r="Q3960" s="11" t="s">
        <v>8315</v>
      </c>
      <c r="R3960" t="s">
        <v>8316</v>
      </c>
      <c r="S3960" s="16">
        <f t="shared" si="254"/>
        <v>42059.453923611116</v>
      </c>
      <c r="T3960" s="16">
        <f t="shared" si="255"/>
        <v>42119.412256944444</v>
      </c>
    </row>
    <row r="3961" spans="1:20" ht="42" x14ac:dyDescent="0.3">
      <c r="A3961">
        <v>3908</v>
      </c>
      <c r="B3961" s="3" t="s">
        <v>3905</v>
      </c>
      <c r="C3961" s="3" t="s">
        <v>8016</v>
      </c>
      <c r="D3961" s="6">
        <v>750</v>
      </c>
      <c r="E3961" s="8">
        <v>65</v>
      </c>
      <c r="F3961" t="s">
        <v>8220</v>
      </c>
      <c r="G3961" t="s">
        <v>8223</v>
      </c>
      <c r="H3961" t="s">
        <v>8245</v>
      </c>
      <c r="I3961">
        <v>1406603696</v>
      </c>
      <c r="J3961">
        <v>1405307696</v>
      </c>
      <c r="K3961" t="b">
        <v>0</v>
      </c>
      <c r="L3961">
        <v>4</v>
      </c>
      <c r="M3961" t="b">
        <v>0</v>
      </c>
      <c r="N3961" t="s">
        <v>8269</v>
      </c>
      <c r="O3961" s="9">
        <f t="shared" si="252"/>
        <v>9</v>
      </c>
      <c r="P3961">
        <f t="shared" si="253"/>
        <v>16.25</v>
      </c>
      <c r="Q3961" s="11" t="s">
        <v>8315</v>
      </c>
      <c r="R3961" t="s">
        <v>8316</v>
      </c>
      <c r="S3961" s="16">
        <f t="shared" si="254"/>
        <v>41834.135370370372</v>
      </c>
      <c r="T3961" s="16">
        <f t="shared" si="255"/>
        <v>41849.135370370372</v>
      </c>
    </row>
    <row r="3962" spans="1:20" ht="42" x14ac:dyDescent="0.3">
      <c r="A3962">
        <v>3922</v>
      </c>
      <c r="B3962" s="3" t="s">
        <v>3919</v>
      </c>
      <c r="C3962" s="3" t="s">
        <v>8030</v>
      </c>
      <c r="D3962" s="6">
        <v>750</v>
      </c>
      <c r="E3962" s="8">
        <v>61</v>
      </c>
      <c r="F3962" t="s">
        <v>8220</v>
      </c>
      <c r="G3962" t="s">
        <v>8223</v>
      </c>
      <c r="H3962" t="s">
        <v>8245</v>
      </c>
      <c r="I3962">
        <v>1425337200</v>
      </c>
      <c r="J3962">
        <v>1421432810</v>
      </c>
      <c r="K3962" t="b">
        <v>0</v>
      </c>
      <c r="L3962">
        <v>6</v>
      </c>
      <c r="M3962" t="b">
        <v>0</v>
      </c>
      <c r="N3962" t="s">
        <v>8269</v>
      </c>
      <c r="O3962" s="9">
        <f t="shared" si="252"/>
        <v>8</v>
      </c>
      <c r="P3962">
        <f t="shared" si="253"/>
        <v>10.17</v>
      </c>
      <c r="Q3962" s="11" t="s">
        <v>8315</v>
      </c>
      <c r="R3962" t="s">
        <v>8316</v>
      </c>
      <c r="S3962" s="16">
        <f t="shared" si="254"/>
        <v>42020.768634259264</v>
      </c>
      <c r="T3962" s="16">
        <f t="shared" si="255"/>
        <v>42065.958333333328</v>
      </c>
    </row>
    <row r="3963" spans="1:20" ht="42" x14ac:dyDescent="0.3">
      <c r="A3963">
        <v>2978</v>
      </c>
      <c r="B3963" s="3" t="s">
        <v>2978</v>
      </c>
      <c r="C3963" s="3" t="s">
        <v>7088</v>
      </c>
      <c r="D3963" s="6">
        <v>750</v>
      </c>
      <c r="E3963" s="8">
        <v>971</v>
      </c>
      <c r="F3963" t="s">
        <v>8218</v>
      </c>
      <c r="G3963" t="s">
        <v>8223</v>
      </c>
      <c r="H3963" t="s">
        <v>8245</v>
      </c>
      <c r="I3963">
        <v>1413784740</v>
      </c>
      <c r="J3963">
        <v>1412954547</v>
      </c>
      <c r="K3963" t="b">
        <v>0</v>
      </c>
      <c r="L3963">
        <v>16</v>
      </c>
      <c r="M3963" t="b">
        <v>1</v>
      </c>
      <c r="N3963" t="s">
        <v>8269</v>
      </c>
      <c r="O3963" s="9">
        <f t="shared" si="252"/>
        <v>129</v>
      </c>
      <c r="P3963">
        <f t="shared" si="253"/>
        <v>60.69</v>
      </c>
      <c r="Q3963" s="11" t="s">
        <v>8315</v>
      </c>
      <c r="R3963" t="s">
        <v>8316</v>
      </c>
      <c r="S3963" s="16">
        <f t="shared" si="254"/>
        <v>41922.640590277777</v>
      </c>
      <c r="T3963" s="16">
        <f t="shared" si="255"/>
        <v>41932.249305555553</v>
      </c>
    </row>
    <row r="3964" spans="1:20" ht="42" x14ac:dyDescent="0.3">
      <c r="A3964">
        <v>3420</v>
      </c>
      <c r="B3964" s="3" t="s">
        <v>3419</v>
      </c>
      <c r="C3964" s="3" t="s">
        <v>7530</v>
      </c>
      <c r="D3964" s="6">
        <v>700</v>
      </c>
      <c r="E3964" s="8">
        <v>966</v>
      </c>
      <c r="F3964" t="s">
        <v>8218</v>
      </c>
      <c r="G3964" t="s">
        <v>8224</v>
      </c>
      <c r="H3964" t="s">
        <v>8246</v>
      </c>
      <c r="I3964">
        <v>1455408000</v>
      </c>
      <c r="J3964">
        <v>1454638202</v>
      </c>
      <c r="K3964" t="b">
        <v>0</v>
      </c>
      <c r="L3964">
        <v>34</v>
      </c>
      <c r="M3964" t="b">
        <v>1</v>
      </c>
      <c r="N3964" t="s">
        <v>8269</v>
      </c>
      <c r="O3964" s="9">
        <f t="shared" si="252"/>
        <v>138</v>
      </c>
      <c r="P3964">
        <f t="shared" si="253"/>
        <v>28.41</v>
      </c>
      <c r="Q3964" s="11" t="s">
        <v>8315</v>
      </c>
      <c r="R3964" t="s">
        <v>8316</v>
      </c>
      <c r="S3964" s="16">
        <f t="shared" si="254"/>
        <v>42405.090300925927</v>
      </c>
      <c r="T3964" s="16">
        <f t="shared" si="255"/>
        <v>42414</v>
      </c>
    </row>
    <row r="3965" spans="1:20" ht="42" x14ac:dyDescent="0.3">
      <c r="A3965">
        <v>3460</v>
      </c>
      <c r="B3965" s="3" t="s">
        <v>3459</v>
      </c>
      <c r="C3965" s="3" t="s">
        <v>7570</v>
      </c>
      <c r="D3965" s="6">
        <v>500</v>
      </c>
      <c r="E3965" s="8">
        <v>950</v>
      </c>
      <c r="F3965" t="s">
        <v>8218</v>
      </c>
      <c r="G3965" t="s">
        <v>8224</v>
      </c>
      <c r="H3965" t="s">
        <v>8246</v>
      </c>
      <c r="I3965">
        <v>1408106352</v>
      </c>
      <c r="J3965">
        <v>1406896752</v>
      </c>
      <c r="K3965" t="b">
        <v>0</v>
      </c>
      <c r="L3965">
        <v>19</v>
      </c>
      <c r="M3965" t="b">
        <v>1</v>
      </c>
      <c r="N3965" t="s">
        <v>8269</v>
      </c>
      <c r="O3965" s="9">
        <f t="shared" si="252"/>
        <v>190</v>
      </c>
      <c r="P3965">
        <f t="shared" si="253"/>
        <v>50</v>
      </c>
      <c r="Q3965" s="11" t="s">
        <v>8315</v>
      </c>
      <c r="R3965" t="s">
        <v>8316</v>
      </c>
      <c r="S3965" s="16">
        <f t="shared" si="254"/>
        <v>41852.527222222219</v>
      </c>
      <c r="T3965" s="16">
        <f t="shared" si="255"/>
        <v>41866.527222222219</v>
      </c>
    </row>
    <row r="3966" spans="1:20" ht="42" x14ac:dyDescent="0.3">
      <c r="A3966">
        <v>2796</v>
      </c>
      <c r="B3966" s="3" t="s">
        <v>2796</v>
      </c>
      <c r="C3966" s="3" t="s">
        <v>6906</v>
      </c>
      <c r="D3966" s="6">
        <v>800</v>
      </c>
      <c r="E3966" s="8">
        <v>924</v>
      </c>
      <c r="F3966" t="s">
        <v>8218</v>
      </c>
      <c r="G3966" t="s">
        <v>8224</v>
      </c>
      <c r="H3966" t="s">
        <v>8246</v>
      </c>
      <c r="I3966">
        <v>1404564028</v>
      </c>
      <c r="J3966">
        <v>1401972028</v>
      </c>
      <c r="K3966" t="b">
        <v>0</v>
      </c>
      <c r="L3966">
        <v>21</v>
      </c>
      <c r="M3966" t="b">
        <v>1</v>
      </c>
      <c r="N3966" t="s">
        <v>8269</v>
      </c>
      <c r="O3966" s="9">
        <f t="shared" si="252"/>
        <v>116</v>
      </c>
      <c r="P3966">
        <f t="shared" si="253"/>
        <v>44</v>
      </c>
      <c r="Q3966" s="11" t="s">
        <v>8315</v>
      </c>
      <c r="R3966" t="s">
        <v>8316</v>
      </c>
      <c r="S3966" s="16">
        <f t="shared" si="254"/>
        <v>41795.528101851851</v>
      </c>
      <c r="T3966" s="16">
        <f t="shared" si="255"/>
        <v>41825.528101851851</v>
      </c>
    </row>
    <row r="3967" spans="1:20" ht="28" x14ac:dyDescent="0.3">
      <c r="A3967">
        <v>3395</v>
      </c>
      <c r="B3967" s="3" t="s">
        <v>3394</v>
      </c>
      <c r="C3967" s="3" t="s">
        <v>7505</v>
      </c>
      <c r="D3967" s="6">
        <v>500</v>
      </c>
      <c r="E3967" s="8">
        <v>920</v>
      </c>
      <c r="F3967" t="s">
        <v>8218</v>
      </c>
      <c r="G3967" t="s">
        <v>8224</v>
      </c>
      <c r="H3967" t="s">
        <v>8246</v>
      </c>
      <c r="I3967">
        <v>1433009400</v>
      </c>
      <c r="J3967">
        <v>1431795944</v>
      </c>
      <c r="K3967" t="b">
        <v>0</v>
      </c>
      <c r="L3967">
        <v>38</v>
      </c>
      <c r="M3967" t="b">
        <v>1</v>
      </c>
      <c r="N3967" t="s">
        <v>8269</v>
      </c>
      <c r="O3967" s="9">
        <f t="shared" si="252"/>
        <v>184</v>
      </c>
      <c r="P3967">
        <f t="shared" si="253"/>
        <v>24.21</v>
      </c>
      <c r="Q3967" s="11" t="s">
        <v>8315</v>
      </c>
      <c r="R3967" t="s">
        <v>8316</v>
      </c>
      <c r="S3967" s="16">
        <f t="shared" si="254"/>
        <v>42140.712314814817</v>
      </c>
      <c r="T3967" s="16">
        <f t="shared" si="255"/>
        <v>42154.756944444445</v>
      </c>
    </row>
    <row r="3968" spans="1:20" ht="42" x14ac:dyDescent="0.3">
      <c r="A3968">
        <v>3510</v>
      </c>
      <c r="B3968" s="3" t="s">
        <v>3509</v>
      </c>
      <c r="C3968" s="3" t="s">
        <v>7620</v>
      </c>
      <c r="D3968" s="6">
        <v>900</v>
      </c>
      <c r="E3968" s="8">
        <v>905</v>
      </c>
      <c r="F3968" t="s">
        <v>8218</v>
      </c>
      <c r="G3968" t="s">
        <v>8223</v>
      </c>
      <c r="H3968" t="s">
        <v>8245</v>
      </c>
      <c r="I3968">
        <v>1404312846</v>
      </c>
      <c r="J3968">
        <v>1402584846</v>
      </c>
      <c r="K3968" t="b">
        <v>0</v>
      </c>
      <c r="L3968">
        <v>15</v>
      </c>
      <c r="M3968" t="b">
        <v>1</v>
      </c>
      <c r="N3968" t="s">
        <v>8269</v>
      </c>
      <c r="O3968" s="9">
        <f t="shared" si="252"/>
        <v>101</v>
      </c>
      <c r="P3968">
        <f t="shared" si="253"/>
        <v>60.33</v>
      </c>
      <c r="Q3968" s="11" t="s">
        <v>8315</v>
      </c>
      <c r="R3968" t="s">
        <v>8316</v>
      </c>
      <c r="S3968" s="16">
        <f t="shared" si="254"/>
        <v>41802.62090277778</v>
      </c>
      <c r="T3968" s="16">
        <f t="shared" si="255"/>
        <v>41822.62090277778</v>
      </c>
    </row>
    <row r="3969" spans="1:20" ht="42" x14ac:dyDescent="0.3">
      <c r="A3969">
        <v>3836</v>
      </c>
      <c r="B3969" s="3" t="s">
        <v>3833</v>
      </c>
      <c r="C3969" s="3" t="s">
        <v>7945</v>
      </c>
      <c r="D3969" s="6">
        <v>800</v>
      </c>
      <c r="E3969" s="8">
        <v>900</v>
      </c>
      <c r="F3969" t="s">
        <v>8218</v>
      </c>
      <c r="G3969" t="s">
        <v>8223</v>
      </c>
      <c r="H3969" t="s">
        <v>8245</v>
      </c>
      <c r="I3969">
        <v>1470197340</v>
      </c>
      <c r="J3969">
        <v>1467497652</v>
      </c>
      <c r="K3969" t="b">
        <v>0</v>
      </c>
      <c r="L3969">
        <v>14</v>
      </c>
      <c r="M3969" t="b">
        <v>1</v>
      </c>
      <c r="N3969" t="s">
        <v>8269</v>
      </c>
      <c r="O3969" s="9">
        <f t="shared" si="252"/>
        <v>113</v>
      </c>
      <c r="P3969">
        <f t="shared" si="253"/>
        <v>64.290000000000006</v>
      </c>
      <c r="Q3969" s="11" t="s">
        <v>8315</v>
      </c>
      <c r="R3969" t="s">
        <v>8316</v>
      </c>
      <c r="S3969" s="16">
        <f t="shared" si="254"/>
        <v>42553.926527777774</v>
      </c>
      <c r="T3969" s="16">
        <f t="shared" si="255"/>
        <v>42585.172916666663</v>
      </c>
    </row>
    <row r="3970" spans="1:20" ht="42" x14ac:dyDescent="0.3">
      <c r="A3970">
        <v>3367</v>
      </c>
      <c r="B3970" s="3" t="s">
        <v>3366</v>
      </c>
      <c r="C3970" s="3" t="s">
        <v>7477</v>
      </c>
      <c r="D3970" s="6">
        <v>750</v>
      </c>
      <c r="E3970" s="8">
        <v>890</v>
      </c>
      <c r="F3970" t="s">
        <v>8218</v>
      </c>
      <c r="G3970" t="s">
        <v>8224</v>
      </c>
      <c r="H3970" t="s">
        <v>8246</v>
      </c>
      <c r="I3970">
        <v>1438467894</v>
      </c>
      <c r="J3970">
        <v>1436307894</v>
      </c>
      <c r="K3970" t="b">
        <v>0</v>
      </c>
      <c r="L3970">
        <v>30</v>
      </c>
      <c r="M3970" t="b">
        <v>1</v>
      </c>
      <c r="N3970" t="s">
        <v>8269</v>
      </c>
      <c r="O3970" s="9">
        <f t="shared" si="252"/>
        <v>119</v>
      </c>
      <c r="P3970">
        <f t="shared" si="253"/>
        <v>29.67</v>
      </c>
      <c r="Q3970" s="11" t="s">
        <v>8315</v>
      </c>
      <c r="R3970" t="s">
        <v>8316</v>
      </c>
      <c r="S3970" s="16">
        <f t="shared" si="254"/>
        <v>42192.933958333335</v>
      </c>
      <c r="T3970" s="16">
        <f t="shared" si="255"/>
        <v>42217.933958333335</v>
      </c>
    </row>
    <row r="3971" spans="1:20" ht="28" x14ac:dyDescent="0.3">
      <c r="A3971">
        <v>3737</v>
      </c>
      <c r="B3971" s="3" t="s">
        <v>3734</v>
      </c>
      <c r="C3971" s="3" t="s">
        <v>7847</v>
      </c>
      <c r="D3971" s="6">
        <v>700</v>
      </c>
      <c r="E3971" s="8">
        <v>150</v>
      </c>
      <c r="F3971" t="s">
        <v>8220</v>
      </c>
      <c r="G3971" t="s">
        <v>8223</v>
      </c>
      <c r="H3971" t="s">
        <v>8245</v>
      </c>
      <c r="I3971">
        <v>1447311540</v>
      </c>
      <c r="J3971">
        <v>1445358903</v>
      </c>
      <c r="K3971" t="b">
        <v>0</v>
      </c>
      <c r="L3971">
        <v>4</v>
      </c>
      <c r="M3971" t="b">
        <v>0</v>
      </c>
      <c r="N3971" t="s">
        <v>8269</v>
      </c>
      <c r="O3971" s="9">
        <f t="shared" si="252"/>
        <v>21</v>
      </c>
      <c r="P3971">
        <f t="shared" si="253"/>
        <v>37.5</v>
      </c>
      <c r="Q3971" s="11" t="s">
        <v>8315</v>
      </c>
      <c r="R3971" t="s">
        <v>8316</v>
      </c>
      <c r="S3971" s="16">
        <f t="shared" si="254"/>
        <v>42297.691006944442</v>
      </c>
      <c r="T3971" s="16">
        <f t="shared" si="255"/>
        <v>42320.290972222225</v>
      </c>
    </row>
    <row r="3972" spans="1:20" ht="42" x14ac:dyDescent="0.3">
      <c r="A3972">
        <v>4037</v>
      </c>
      <c r="B3972" s="3" t="s">
        <v>4033</v>
      </c>
      <c r="C3972" s="3" t="s">
        <v>8141</v>
      </c>
      <c r="D3972" s="6">
        <v>700</v>
      </c>
      <c r="E3972" s="8">
        <v>80</v>
      </c>
      <c r="F3972" t="s">
        <v>8220</v>
      </c>
      <c r="G3972" t="s">
        <v>8223</v>
      </c>
      <c r="H3972" t="s">
        <v>8245</v>
      </c>
      <c r="I3972">
        <v>1464099900</v>
      </c>
      <c r="J3972">
        <v>1462585315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52"/>
        <v>11</v>
      </c>
      <c r="P3972">
        <f t="shared" si="253"/>
        <v>40</v>
      </c>
      <c r="Q3972" s="11" t="s">
        <v>8315</v>
      </c>
      <c r="R3972" t="s">
        <v>8316</v>
      </c>
      <c r="S3972" s="16">
        <f t="shared" si="254"/>
        <v>42497.070775462969</v>
      </c>
      <c r="T3972" s="16">
        <f t="shared" si="255"/>
        <v>42514.600694444445</v>
      </c>
    </row>
    <row r="3973" spans="1:20" ht="42" x14ac:dyDescent="0.3">
      <c r="A3973">
        <v>4076</v>
      </c>
      <c r="B3973" s="3" t="s">
        <v>4072</v>
      </c>
      <c r="C3973" s="3" t="s">
        <v>8179</v>
      </c>
      <c r="D3973" s="6">
        <v>700</v>
      </c>
      <c r="E3973" s="8">
        <v>0</v>
      </c>
      <c r="F3973" t="s">
        <v>8220</v>
      </c>
      <c r="G3973" t="s">
        <v>8223</v>
      </c>
      <c r="H3973" t="s">
        <v>8245</v>
      </c>
      <c r="I3973">
        <v>1413921060</v>
      </c>
      <c r="J3973">
        <v>1411499149</v>
      </c>
      <c r="K3973" t="b">
        <v>0</v>
      </c>
      <c r="L3973">
        <v>0</v>
      </c>
      <c r="M3973" t="b">
        <v>0</v>
      </c>
      <c r="N3973" t="s">
        <v>8269</v>
      </c>
      <c r="O3973" s="9">
        <f t="shared" si="252"/>
        <v>0</v>
      </c>
      <c r="P3973">
        <f t="shared" si="253"/>
        <v>0</v>
      </c>
      <c r="Q3973" s="11" t="s">
        <v>8315</v>
      </c>
      <c r="R3973" t="s">
        <v>8316</v>
      </c>
      <c r="S3973" s="16">
        <f t="shared" si="254"/>
        <v>41905.795706018522</v>
      </c>
      <c r="T3973" s="16">
        <f t="shared" si="255"/>
        <v>41933.82708333333</v>
      </c>
    </row>
    <row r="3974" spans="1:20" ht="42" x14ac:dyDescent="0.3">
      <c r="A3974">
        <v>3975</v>
      </c>
      <c r="B3974" s="3" t="s">
        <v>3972</v>
      </c>
      <c r="C3974" s="3" t="s">
        <v>8082</v>
      </c>
      <c r="D3974" s="6">
        <v>678</v>
      </c>
      <c r="E3974" s="8">
        <v>0</v>
      </c>
      <c r="F3974" t="s">
        <v>8220</v>
      </c>
      <c r="G3974" t="s">
        <v>8223</v>
      </c>
      <c r="H3974" t="s">
        <v>8245</v>
      </c>
      <c r="I3974">
        <v>1468442898</v>
      </c>
      <c r="J3974">
        <v>1465850898</v>
      </c>
      <c r="K3974" t="b">
        <v>0</v>
      </c>
      <c r="L3974">
        <v>0</v>
      </c>
      <c r="M3974" t="b">
        <v>0</v>
      </c>
      <c r="N3974" t="s">
        <v>8269</v>
      </c>
      <c r="O3974" s="9">
        <f t="shared" si="252"/>
        <v>0</v>
      </c>
      <c r="P3974">
        <f t="shared" si="253"/>
        <v>0</v>
      </c>
      <c r="Q3974" s="11" t="s">
        <v>8315</v>
      </c>
      <c r="R3974" t="s">
        <v>8316</v>
      </c>
      <c r="S3974" s="16">
        <f t="shared" si="254"/>
        <v>42534.866875</v>
      </c>
      <c r="T3974" s="16">
        <f t="shared" si="255"/>
        <v>42564.866875</v>
      </c>
    </row>
    <row r="3975" spans="1:20" ht="42" x14ac:dyDescent="0.3">
      <c r="A3975">
        <v>3617</v>
      </c>
      <c r="B3975" s="3" t="s">
        <v>3615</v>
      </c>
      <c r="C3975" s="3" t="s">
        <v>7727</v>
      </c>
      <c r="D3975" s="6">
        <v>740</v>
      </c>
      <c r="E3975" s="8">
        <v>880</v>
      </c>
      <c r="F3975" t="s">
        <v>8218</v>
      </c>
      <c r="G3975" t="s">
        <v>8224</v>
      </c>
      <c r="H3975" t="s">
        <v>8246</v>
      </c>
      <c r="I3975">
        <v>1488240000</v>
      </c>
      <c r="J3975">
        <v>1486996729</v>
      </c>
      <c r="K3975" t="b">
        <v>0</v>
      </c>
      <c r="L3975">
        <v>51</v>
      </c>
      <c r="M3975" t="b">
        <v>1</v>
      </c>
      <c r="N3975" t="s">
        <v>8269</v>
      </c>
      <c r="O3975" s="9">
        <f t="shared" si="252"/>
        <v>119</v>
      </c>
      <c r="P3975">
        <f t="shared" si="253"/>
        <v>17.25</v>
      </c>
      <c r="Q3975" s="11" t="s">
        <v>8315</v>
      </c>
      <c r="R3975" t="s">
        <v>8316</v>
      </c>
      <c r="S3975" s="16">
        <f t="shared" si="254"/>
        <v>42779.610289351855</v>
      </c>
      <c r="T3975" s="16">
        <f t="shared" si="255"/>
        <v>42794</v>
      </c>
    </row>
    <row r="3976" spans="1:20" ht="42" x14ac:dyDescent="0.3">
      <c r="A3976">
        <v>3664</v>
      </c>
      <c r="B3976" s="3" t="s">
        <v>3661</v>
      </c>
      <c r="C3976" s="3" t="s">
        <v>7774</v>
      </c>
      <c r="D3976" s="6">
        <v>800</v>
      </c>
      <c r="E3976" s="8">
        <v>875</v>
      </c>
      <c r="F3976" t="s">
        <v>8218</v>
      </c>
      <c r="G3976" t="s">
        <v>8223</v>
      </c>
      <c r="H3976" t="s">
        <v>8245</v>
      </c>
      <c r="I3976">
        <v>1466056689</v>
      </c>
      <c r="J3976">
        <v>1464847089</v>
      </c>
      <c r="K3976" t="b">
        <v>0</v>
      </c>
      <c r="L3976">
        <v>19</v>
      </c>
      <c r="M3976" t="b">
        <v>1</v>
      </c>
      <c r="N3976" t="s">
        <v>8269</v>
      </c>
      <c r="O3976" s="9">
        <f t="shared" si="252"/>
        <v>109</v>
      </c>
      <c r="P3976">
        <f t="shared" si="253"/>
        <v>46.05</v>
      </c>
      <c r="Q3976" s="11" t="s">
        <v>8315</v>
      </c>
      <c r="R3976" t="s">
        <v>8316</v>
      </c>
      <c r="S3976" s="16">
        <f t="shared" si="254"/>
        <v>42523.248715277776</v>
      </c>
      <c r="T3976" s="16">
        <f t="shared" si="255"/>
        <v>42537.248715277776</v>
      </c>
    </row>
    <row r="3977" spans="1:20" ht="42" x14ac:dyDescent="0.3">
      <c r="A3977">
        <v>3444</v>
      </c>
      <c r="B3977" s="3" t="s">
        <v>3443</v>
      </c>
      <c r="C3977" s="3" t="s">
        <v>7554</v>
      </c>
      <c r="D3977" s="6">
        <v>300</v>
      </c>
      <c r="E3977" s="8">
        <v>867</v>
      </c>
      <c r="F3977" t="s">
        <v>8218</v>
      </c>
      <c r="G3977" t="s">
        <v>8225</v>
      </c>
      <c r="H3977" t="s">
        <v>8247</v>
      </c>
      <c r="I3977">
        <v>1465394340</v>
      </c>
      <c r="J3977">
        <v>1464677986</v>
      </c>
      <c r="K3977" t="b">
        <v>0</v>
      </c>
      <c r="L3977">
        <v>20</v>
      </c>
      <c r="M3977" t="b">
        <v>1</v>
      </c>
      <c r="N3977" t="s">
        <v>8269</v>
      </c>
      <c r="O3977" s="9">
        <f t="shared" si="252"/>
        <v>289</v>
      </c>
      <c r="P3977">
        <f t="shared" si="253"/>
        <v>43.35</v>
      </c>
      <c r="Q3977" s="11" t="s">
        <v>8315</v>
      </c>
      <c r="R3977" t="s">
        <v>8316</v>
      </c>
      <c r="S3977" s="16">
        <f t="shared" si="254"/>
        <v>42521.291504629626</v>
      </c>
      <c r="T3977" s="16">
        <f t="shared" si="255"/>
        <v>42529.582638888889</v>
      </c>
    </row>
    <row r="3978" spans="1:20" ht="56" x14ac:dyDescent="0.3">
      <c r="A3978">
        <v>2837</v>
      </c>
      <c r="B3978" s="3" t="s">
        <v>2837</v>
      </c>
      <c r="C3978" s="3" t="s">
        <v>6947</v>
      </c>
      <c r="D3978" s="6">
        <v>850</v>
      </c>
      <c r="E3978" s="8">
        <v>850</v>
      </c>
      <c r="F3978" t="s">
        <v>8218</v>
      </c>
      <c r="G3978" t="s">
        <v>8228</v>
      </c>
      <c r="H3978" t="s">
        <v>8250</v>
      </c>
      <c r="I3978">
        <v>1449701284</v>
      </c>
      <c r="J3978">
        <v>1446241684</v>
      </c>
      <c r="K3978" t="b">
        <v>0</v>
      </c>
      <c r="L3978">
        <v>21</v>
      </c>
      <c r="M3978" t="b">
        <v>1</v>
      </c>
      <c r="N3978" t="s">
        <v>8269</v>
      </c>
      <c r="O3978" s="9">
        <f t="shared" si="252"/>
        <v>100</v>
      </c>
      <c r="P3978">
        <f t="shared" si="253"/>
        <v>40.479999999999997</v>
      </c>
      <c r="Q3978" s="11" t="s">
        <v>8315</v>
      </c>
      <c r="R3978" t="s">
        <v>8316</v>
      </c>
      <c r="S3978" s="16">
        <f t="shared" si="254"/>
        <v>42307.908379629633</v>
      </c>
      <c r="T3978" s="16">
        <f t="shared" si="255"/>
        <v>42347.950046296297</v>
      </c>
    </row>
    <row r="3979" spans="1:20" ht="42" x14ac:dyDescent="0.3">
      <c r="A3979">
        <v>3283</v>
      </c>
      <c r="B3979" s="3" t="s">
        <v>3283</v>
      </c>
      <c r="C3979" s="3" t="s">
        <v>7393</v>
      </c>
      <c r="D3979" s="6">
        <v>800</v>
      </c>
      <c r="E3979" s="8">
        <v>838</v>
      </c>
      <c r="F3979" t="s">
        <v>8218</v>
      </c>
      <c r="G3979" t="s">
        <v>8224</v>
      </c>
      <c r="H3979" t="s">
        <v>8246</v>
      </c>
      <c r="I3979">
        <v>1455138000</v>
      </c>
      <c r="J3979">
        <v>1452448298</v>
      </c>
      <c r="K3979" t="b">
        <v>0</v>
      </c>
      <c r="L3979">
        <v>47</v>
      </c>
      <c r="M3979" t="b">
        <v>1</v>
      </c>
      <c r="N3979" t="s">
        <v>8269</v>
      </c>
      <c r="O3979" s="9">
        <f t="shared" si="252"/>
        <v>105</v>
      </c>
      <c r="P3979">
        <f t="shared" si="253"/>
        <v>17.829999999999998</v>
      </c>
      <c r="Q3979" s="11" t="s">
        <v>8315</v>
      </c>
      <c r="R3979" t="s">
        <v>8316</v>
      </c>
      <c r="S3979" s="16">
        <f t="shared" si="254"/>
        <v>42379.74418981481</v>
      </c>
      <c r="T3979" s="16">
        <f t="shared" si="255"/>
        <v>42410.875</v>
      </c>
    </row>
    <row r="3980" spans="1:20" ht="42" x14ac:dyDescent="0.3">
      <c r="A3980">
        <v>2855</v>
      </c>
      <c r="B3980" s="3" t="s">
        <v>2855</v>
      </c>
      <c r="C3980" s="3" t="s">
        <v>6965</v>
      </c>
      <c r="D3980" s="6">
        <v>600</v>
      </c>
      <c r="E3980" s="8">
        <v>300</v>
      </c>
      <c r="F3980" t="s">
        <v>8220</v>
      </c>
      <c r="G3980" t="s">
        <v>8223</v>
      </c>
      <c r="H3980" t="s">
        <v>8245</v>
      </c>
      <c r="I3980">
        <v>1454110440</v>
      </c>
      <c r="J3980">
        <v>1451607071</v>
      </c>
      <c r="K3980" t="b">
        <v>0</v>
      </c>
      <c r="L3980">
        <v>5</v>
      </c>
      <c r="M3980" t="b">
        <v>0</v>
      </c>
      <c r="N3980" t="s">
        <v>8269</v>
      </c>
      <c r="O3980" s="9">
        <f t="shared" si="252"/>
        <v>50</v>
      </c>
      <c r="P3980">
        <f t="shared" si="253"/>
        <v>60</v>
      </c>
      <c r="Q3980" s="11" t="s">
        <v>8315</v>
      </c>
      <c r="R3980" t="s">
        <v>8316</v>
      </c>
      <c r="S3980" s="16">
        <f t="shared" si="254"/>
        <v>42370.007766203707</v>
      </c>
      <c r="T3980" s="16">
        <f t="shared" si="255"/>
        <v>42398.981944444444</v>
      </c>
    </row>
    <row r="3981" spans="1:20" ht="42" x14ac:dyDescent="0.3">
      <c r="A3981">
        <v>2919</v>
      </c>
      <c r="B3981" s="3" t="s">
        <v>2919</v>
      </c>
      <c r="C3981" s="3" t="s">
        <v>7029</v>
      </c>
      <c r="D3981" s="6">
        <v>600</v>
      </c>
      <c r="E3981" s="8">
        <v>51</v>
      </c>
      <c r="F3981" t="s">
        <v>8220</v>
      </c>
      <c r="G3981" t="s">
        <v>8223</v>
      </c>
      <c r="H3981" t="s">
        <v>8245</v>
      </c>
      <c r="I3981">
        <v>1407250329</v>
      </c>
      <c r="J3981">
        <v>1404658329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52"/>
        <v>9</v>
      </c>
      <c r="P3981">
        <f t="shared" si="253"/>
        <v>8.5</v>
      </c>
      <c r="Q3981" s="11" t="s">
        <v>8315</v>
      </c>
      <c r="R3981" t="s">
        <v>8316</v>
      </c>
      <c r="S3981" s="16">
        <f t="shared" si="254"/>
        <v>41826.61954861111</v>
      </c>
      <c r="T3981" s="16">
        <f t="shared" si="255"/>
        <v>41856.61954861111</v>
      </c>
    </row>
    <row r="3982" spans="1:20" ht="42" x14ac:dyDescent="0.3">
      <c r="A3982">
        <v>3811</v>
      </c>
      <c r="B3982" s="3" t="s">
        <v>3808</v>
      </c>
      <c r="C3982" s="3" t="s">
        <v>7921</v>
      </c>
      <c r="D3982" s="6">
        <v>250</v>
      </c>
      <c r="E3982" s="8">
        <v>825</v>
      </c>
      <c r="F3982" t="s">
        <v>8218</v>
      </c>
      <c r="G3982" t="s">
        <v>8224</v>
      </c>
      <c r="H3982" t="s">
        <v>8246</v>
      </c>
      <c r="I3982">
        <v>1464692400</v>
      </c>
      <c r="J3982">
        <v>1461769373</v>
      </c>
      <c r="K3982" t="b">
        <v>0</v>
      </c>
      <c r="L3982">
        <v>19</v>
      </c>
      <c r="M3982" t="b">
        <v>1</v>
      </c>
      <c r="N3982" t="s">
        <v>8269</v>
      </c>
      <c r="O3982" s="9">
        <f t="shared" si="252"/>
        <v>330</v>
      </c>
      <c r="P3982">
        <f t="shared" si="253"/>
        <v>43.42</v>
      </c>
      <c r="Q3982" s="11" t="s">
        <v>8315</v>
      </c>
      <c r="R3982" t="s">
        <v>8316</v>
      </c>
      <c r="S3982" s="16">
        <f t="shared" si="254"/>
        <v>42487.62700231481</v>
      </c>
      <c r="T3982" s="16">
        <f t="shared" si="255"/>
        <v>42521.458333333328</v>
      </c>
    </row>
    <row r="3983" spans="1:20" ht="42" x14ac:dyDescent="0.3">
      <c r="A3983">
        <v>3327</v>
      </c>
      <c r="B3983" s="3" t="s">
        <v>3327</v>
      </c>
      <c r="C3983" s="3" t="s">
        <v>7437</v>
      </c>
      <c r="D3983" s="6">
        <v>800</v>
      </c>
      <c r="E3983" s="8">
        <v>810</v>
      </c>
      <c r="F3983" t="s">
        <v>8218</v>
      </c>
      <c r="G3983" t="s">
        <v>8224</v>
      </c>
      <c r="H3983" t="s">
        <v>8246</v>
      </c>
      <c r="I3983">
        <v>1462697966</v>
      </c>
      <c r="J3983">
        <v>1460105966</v>
      </c>
      <c r="K3983" t="b">
        <v>0</v>
      </c>
      <c r="L3983">
        <v>33</v>
      </c>
      <c r="M3983" t="b">
        <v>1</v>
      </c>
      <c r="N3983" t="s">
        <v>8269</v>
      </c>
      <c r="O3983" s="9">
        <f t="shared" ref="O3983:O4046" si="256">ROUND(E3983/D3983*100,0)</f>
        <v>101</v>
      </c>
      <c r="P3983">
        <f t="shared" ref="P3983:P4046" si="257">IFERROR(ROUND(E3983/L3983,2),0)</f>
        <v>24.55</v>
      </c>
      <c r="Q3983" s="11" t="s">
        <v>8315</v>
      </c>
      <c r="R3983" t="s">
        <v>8316</v>
      </c>
      <c r="S3983" s="16">
        <f t="shared" ref="S3983:S4046" si="258">(((J3983/60)/60/24)+DATE(1970,1,1))</f>
        <v>42468.374606481477</v>
      </c>
      <c r="T3983" s="16">
        <f t="shared" ref="T3983:T4046" si="259">(((I3983/60)/60)/24)+DATE(1970,1,1)</f>
        <v>42498.374606481477</v>
      </c>
    </row>
    <row r="3984" spans="1:20" ht="42" x14ac:dyDescent="0.3">
      <c r="A3984">
        <v>3608</v>
      </c>
      <c r="B3984" s="3" t="s">
        <v>3607</v>
      </c>
      <c r="C3984" s="3" t="s">
        <v>7718</v>
      </c>
      <c r="D3984" s="6">
        <v>800</v>
      </c>
      <c r="E3984" s="8">
        <v>800</v>
      </c>
      <c r="F3984" t="s">
        <v>8218</v>
      </c>
      <c r="G3984" t="s">
        <v>8224</v>
      </c>
      <c r="H3984" t="s">
        <v>8246</v>
      </c>
      <c r="I3984">
        <v>1466172000</v>
      </c>
      <c r="J3984">
        <v>1463418090</v>
      </c>
      <c r="K3984" t="b">
        <v>0</v>
      </c>
      <c r="L3984">
        <v>27</v>
      </c>
      <c r="M3984" t="b">
        <v>1</v>
      </c>
      <c r="N3984" t="s">
        <v>8269</v>
      </c>
      <c r="O3984" s="9">
        <f t="shared" si="256"/>
        <v>100</v>
      </c>
      <c r="P3984">
        <f t="shared" si="257"/>
        <v>29.63</v>
      </c>
      <c r="Q3984" s="11" t="s">
        <v>8315</v>
      </c>
      <c r="R3984" t="s">
        <v>8316</v>
      </c>
      <c r="S3984" s="16">
        <f t="shared" si="258"/>
        <v>42506.709375000006</v>
      </c>
      <c r="T3984" s="16">
        <f t="shared" si="259"/>
        <v>42538.583333333328</v>
      </c>
    </row>
    <row r="3985" spans="1:20" ht="42" x14ac:dyDescent="0.3">
      <c r="A3985">
        <v>3491</v>
      </c>
      <c r="B3985" s="3" t="s">
        <v>3490</v>
      </c>
      <c r="C3985" s="3" t="s">
        <v>7601</v>
      </c>
      <c r="D3985" s="6">
        <v>500</v>
      </c>
      <c r="E3985" s="8">
        <v>791</v>
      </c>
      <c r="F3985" t="s">
        <v>8218</v>
      </c>
      <c r="G3985" t="s">
        <v>8223</v>
      </c>
      <c r="H3985" t="s">
        <v>8245</v>
      </c>
      <c r="I3985">
        <v>1431928784</v>
      </c>
      <c r="J3985">
        <v>1430114384</v>
      </c>
      <c r="K3985" t="b">
        <v>0</v>
      </c>
      <c r="L3985">
        <v>10</v>
      </c>
      <c r="M3985" t="b">
        <v>1</v>
      </c>
      <c r="N3985" t="s">
        <v>8269</v>
      </c>
      <c r="O3985" s="9">
        <f t="shared" si="256"/>
        <v>158</v>
      </c>
      <c r="P3985">
        <f t="shared" si="257"/>
        <v>79.099999999999994</v>
      </c>
      <c r="Q3985" s="11" t="s">
        <v>8315</v>
      </c>
      <c r="R3985" t="s">
        <v>8316</v>
      </c>
      <c r="S3985" s="16">
        <f t="shared" si="258"/>
        <v>42121.249814814815</v>
      </c>
      <c r="T3985" s="16">
        <f t="shared" si="259"/>
        <v>42142.249814814815</v>
      </c>
    </row>
    <row r="3986" spans="1:20" ht="42" x14ac:dyDescent="0.3">
      <c r="A3986">
        <v>4020</v>
      </c>
      <c r="B3986" s="3" t="s">
        <v>4016</v>
      </c>
      <c r="C3986" s="3" t="s">
        <v>8125</v>
      </c>
      <c r="D3986" s="6">
        <v>600</v>
      </c>
      <c r="E3986" s="8">
        <v>100</v>
      </c>
      <c r="F3986" t="s">
        <v>8220</v>
      </c>
      <c r="G3986" t="s">
        <v>8223</v>
      </c>
      <c r="H3986" t="s">
        <v>8245</v>
      </c>
      <c r="I3986">
        <v>1427168099</v>
      </c>
      <c r="J3986">
        <v>1424579699</v>
      </c>
      <c r="K3986" t="b">
        <v>0</v>
      </c>
      <c r="L3986">
        <v>3</v>
      </c>
      <c r="M3986" t="b">
        <v>0</v>
      </c>
      <c r="N3986" t="s">
        <v>8269</v>
      </c>
      <c r="O3986" s="9">
        <f t="shared" si="256"/>
        <v>17</v>
      </c>
      <c r="P3986">
        <f t="shared" si="257"/>
        <v>33.33</v>
      </c>
      <c r="Q3986" s="11" t="s">
        <v>8315</v>
      </c>
      <c r="R3986" t="s">
        <v>8316</v>
      </c>
      <c r="S3986" s="16">
        <f t="shared" si="258"/>
        <v>42057.190960648149</v>
      </c>
      <c r="T3986" s="16">
        <f t="shared" si="259"/>
        <v>42087.149293981478</v>
      </c>
    </row>
    <row r="3987" spans="1:20" ht="42" x14ac:dyDescent="0.3">
      <c r="A3987">
        <v>4044</v>
      </c>
      <c r="B3987" s="3" t="s">
        <v>4040</v>
      </c>
      <c r="C3987" s="3" t="s">
        <v>8148</v>
      </c>
      <c r="D3987" s="6">
        <v>600</v>
      </c>
      <c r="E3987" s="8">
        <v>225</v>
      </c>
      <c r="F3987" t="s">
        <v>8220</v>
      </c>
      <c r="G3987" t="s">
        <v>8223</v>
      </c>
      <c r="H3987" t="s">
        <v>8245</v>
      </c>
      <c r="I3987">
        <v>1428642000</v>
      </c>
      <c r="J3987">
        <v>1426050982</v>
      </c>
      <c r="K3987" t="b">
        <v>0</v>
      </c>
      <c r="L3987">
        <v>4</v>
      </c>
      <c r="M3987" t="b">
        <v>0</v>
      </c>
      <c r="N3987" t="s">
        <v>8269</v>
      </c>
      <c r="O3987" s="9">
        <f t="shared" si="256"/>
        <v>38</v>
      </c>
      <c r="P3987">
        <f t="shared" si="257"/>
        <v>56.25</v>
      </c>
      <c r="Q3987" s="11" t="s">
        <v>8315</v>
      </c>
      <c r="R3987" t="s">
        <v>8316</v>
      </c>
      <c r="S3987" s="16">
        <f t="shared" si="258"/>
        <v>42074.219699074078</v>
      </c>
      <c r="T3987" s="16">
        <f t="shared" si="259"/>
        <v>42104.208333333328</v>
      </c>
    </row>
    <row r="3988" spans="1:20" ht="42" x14ac:dyDescent="0.3">
      <c r="A3988">
        <v>4101</v>
      </c>
      <c r="B3988" s="3" t="s">
        <v>4097</v>
      </c>
      <c r="C3988" s="3" t="s">
        <v>8204</v>
      </c>
      <c r="D3988" s="6">
        <v>600</v>
      </c>
      <c r="E3988" s="8">
        <v>0</v>
      </c>
      <c r="F3988" t="s">
        <v>8220</v>
      </c>
      <c r="G3988" t="s">
        <v>8223</v>
      </c>
      <c r="H3988" t="s">
        <v>8245</v>
      </c>
      <c r="I3988">
        <v>1485380482</v>
      </c>
      <c r="J3988">
        <v>1482788482</v>
      </c>
      <c r="K3988" t="b">
        <v>0</v>
      </c>
      <c r="L3988">
        <v>0</v>
      </c>
      <c r="M3988" t="b">
        <v>0</v>
      </c>
      <c r="N3988" t="s">
        <v>8269</v>
      </c>
      <c r="O3988" s="9">
        <f t="shared" si="256"/>
        <v>0</v>
      </c>
      <c r="P3988">
        <f t="shared" si="257"/>
        <v>0</v>
      </c>
      <c r="Q3988" s="11" t="s">
        <v>8315</v>
      </c>
      <c r="R3988" t="s">
        <v>8316</v>
      </c>
      <c r="S3988" s="16">
        <f t="shared" si="258"/>
        <v>42730.903726851851</v>
      </c>
      <c r="T3988" s="16">
        <f t="shared" si="259"/>
        <v>42760.903726851851</v>
      </c>
    </row>
    <row r="3989" spans="1:20" ht="56" x14ac:dyDescent="0.3">
      <c r="A3989">
        <v>4012</v>
      </c>
      <c r="B3989" s="3" t="s">
        <v>4008</v>
      </c>
      <c r="C3989" s="3" t="s">
        <v>8117</v>
      </c>
      <c r="D3989" s="6">
        <v>575</v>
      </c>
      <c r="E3989" s="8">
        <v>0</v>
      </c>
      <c r="F3989" t="s">
        <v>8220</v>
      </c>
      <c r="G3989" t="s">
        <v>8224</v>
      </c>
      <c r="H3989" t="s">
        <v>8246</v>
      </c>
      <c r="I3989">
        <v>1430571849</v>
      </c>
      <c r="J3989">
        <v>1427979849</v>
      </c>
      <c r="K3989" t="b">
        <v>0</v>
      </c>
      <c r="L3989">
        <v>0</v>
      </c>
      <c r="M3989" t="b">
        <v>0</v>
      </c>
      <c r="N3989" t="s">
        <v>8269</v>
      </c>
      <c r="O3989" s="9">
        <f t="shared" si="256"/>
        <v>0</v>
      </c>
      <c r="P3989">
        <f t="shared" si="257"/>
        <v>0</v>
      </c>
      <c r="Q3989" s="11" t="s">
        <v>8315</v>
      </c>
      <c r="R3989" t="s">
        <v>8316</v>
      </c>
      <c r="S3989" s="16">
        <f t="shared" si="258"/>
        <v>42096.544548611113</v>
      </c>
      <c r="T3989" s="16">
        <f t="shared" si="259"/>
        <v>42126.544548611113</v>
      </c>
    </row>
    <row r="3990" spans="1:20" ht="42" x14ac:dyDescent="0.3">
      <c r="A3990">
        <v>2844</v>
      </c>
      <c r="B3990" s="3" t="s">
        <v>2844</v>
      </c>
      <c r="C3990" s="3" t="s">
        <v>6954</v>
      </c>
      <c r="D3990" s="6">
        <v>550</v>
      </c>
      <c r="E3990" s="8">
        <v>30</v>
      </c>
      <c r="F3990" t="s">
        <v>8220</v>
      </c>
      <c r="G3990" t="s">
        <v>8238</v>
      </c>
      <c r="H3990" t="s">
        <v>8248</v>
      </c>
      <c r="I3990">
        <v>1483535180</v>
      </c>
      <c r="J3990">
        <v>1480943180</v>
      </c>
      <c r="K3990" t="b">
        <v>0</v>
      </c>
      <c r="L3990">
        <v>1</v>
      </c>
      <c r="M3990" t="b">
        <v>0</v>
      </c>
      <c r="N3990" t="s">
        <v>8269</v>
      </c>
      <c r="O3990" s="9">
        <f t="shared" si="256"/>
        <v>5</v>
      </c>
      <c r="P3990">
        <f t="shared" si="257"/>
        <v>30</v>
      </c>
      <c r="Q3990" s="11" t="s">
        <v>8315</v>
      </c>
      <c r="R3990" t="s">
        <v>8316</v>
      </c>
      <c r="S3990" s="16">
        <f t="shared" si="258"/>
        <v>42709.546064814815</v>
      </c>
      <c r="T3990" s="16">
        <f t="shared" si="259"/>
        <v>42739.546064814815</v>
      </c>
    </row>
    <row r="3991" spans="1:20" ht="42" x14ac:dyDescent="0.3">
      <c r="A3991">
        <v>3394</v>
      </c>
      <c r="B3991" s="3" t="s">
        <v>3393</v>
      </c>
      <c r="C3991" s="3" t="s">
        <v>7504</v>
      </c>
      <c r="D3991" s="6">
        <v>550</v>
      </c>
      <c r="E3991" s="8">
        <v>783</v>
      </c>
      <c r="F3991" t="s">
        <v>8218</v>
      </c>
      <c r="G3991" t="s">
        <v>8224</v>
      </c>
      <c r="H3991" t="s">
        <v>8246</v>
      </c>
      <c r="I3991">
        <v>1406470645</v>
      </c>
      <c r="J3991">
        <v>1403878645</v>
      </c>
      <c r="K3991" t="b">
        <v>0</v>
      </c>
      <c r="L3991">
        <v>27</v>
      </c>
      <c r="M3991" t="b">
        <v>1</v>
      </c>
      <c r="N3991" t="s">
        <v>8269</v>
      </c>
      <c r="O3991" s="9">
        <f t="shared" si="256"/>
        <v>142</v>
      </c>
      <c r="P3991">
        <f t="shared" si="257"/>
        <v>29</v>
      </c>
      <c r="Q3991" s="11" t="s">
        <v>8315</v>
      </c>
      <c r="R3991" t="s">
        <v>8316</v>
      </c>
      <c r="S3991" s="16">
        <f t="shared" si="258"/>
        <v>41817.59542824074</v>
      </c>
      <c r="T3991" s="16">
        <f t="shared" si="259"/>
        <v>41847.59542824074</v>
      </c>
    </row>
    <row r="3992" spans="1:20" ht="42" x14ac:dyDescent="0.3">
      <c r="A3992">
        <v>3649</v>
      </c>
      <c r="B3992" s="3" t="s">
        <v>3647</v>
      </c>
      <c r="C3992" s="3" t="s">
        <v>7759</v>
      </c>
      <c r="D3992" s="6">
        <v>750</v>
      </c>
      <c r="E3992" s="8">
        <v>780</v>
      </c>
      <c r="F3992" t="s">
        <v>8218</v>
      </c>
      <c r="G3992" t="s">
        <v>8228</v>
      </c>
      <c r="H3992" t="s">
        <v>8250</v>
      </c>
      <c r="I3992">
        <v>1402938394</v>
      </c>
      <c r="J3992">
        <v>1400691994</v>
      </c>
      <c r="K3992" t="b">
        <v>0</v>
      </c>
      <c r="L3992">
        <v>8</v>
      </c>
      <c r="M3992" t="b">
        <v>1</v>
      </c>
      <c r="N3992" t="s">
        <v>8269</v>
      </c>
      <c r="O3992" s="9">
        <f t="shared" si="256"/>
        <v>104</v>
      </c>
      <c r="P3992">
        <f t="shared" si="257"/>
        <v>97.5</v>
      </c>
      <c r="Q3992" s="11" t="s">
        <v>8315</v>
      </c>
      <c r="R3992" t="s">
        <v>8316</v>
      </c>
      <c r="S3992" s="16">
        <f t="shared" si="258"/>
        <v>41780.712893518517</v>
      </c>
      <c r="T3992" s="16">
        <f t="shared" si="259"/>
        <v>41806.712893518517</v>
      </c>
    </row>
    <row r="3993" spans="1:20" ht="42" x14ac:dyDescent="0.3">
      <c r="A3993">
        <v>2817</v>
      </c>
      <c r="B3993" s="3" t="s">
        <v>2817</v>
      </c>
      <c r="C3993" s="3" t="s">
        <v>6927</v>
      </c>
      <c r="D3993" s="6">
        <v>600</v>
      </c>
      <c r="E3993" s="8">
        <v>780</v>
      </c>
      <c r="F3993" t="s">
        <v>8218</v>
      </c>
      <c r="G3993" t="s">
        <v>8224</v>
      </c>
      <c r="H3993" t="s">
        <v>8246</v>
      </c>
      <c r="I3993">
        <v>1425136462</v>
      </c>
      <c r="J3993">
        <v>1421680462</v>
      </c>
      <c r="K3993" t="b">
        <v>0</v>
      </c>
      <c r="L3993">
        <v>33</v>
      </c>
      <c r="M3993" t="b">
        <v>1</v>
      </c>
      <c r="N3993" t="s">
        <v>8269</v>
      </c>
      <c r="O3993" s="9">
        <f t="shared" si="256"/>
        <v>130</v>
      </c>
      <c r="P3993">
        <f t="shared" si="257"/>
        <v>23.64</v>
      </c>
      <c r="Q3993" s="11" t="s">
        <v>8315</v>
      </c>
      <c r="R3993" t="s">
        <v>8316</v>
      </c>
      <c r="S3993" s="16">
        <f t="shared" si="258"/>
        <v>42023.634976851856</v>
      </c>
      <c r="T3993" s="16">
        <f t="shared" si="259"/>
        <v>42063.634976851856</v>
      </c>
    </row>
    <row r="3994" spans="1:20" ht="28" x14ac:dyDescent="0.3">
      <c r="A3994">
        <v>4061</v>
      </c>
      <c r="B3994" s="3" t="s">
        <v>4057</v>
      </c>
      <c r="C3994" s="3" t="s">
        <v>8165</v>
      </c>
      <c r="D3994" s="6">
        <v>525</v>
      </c>
      <c r="E3994" s="8">
        <v>0</v>
      </c>
      <c r="F3994" t="s">
        <v>8220</v>
      </c>
      <c r="G3994" t="s">
        <v>8223</v>
      </c>
      <c r="H3994" t="s">
        <v>8245</v>
      </c>
      <c r="I3994">
        <v>1461205423</v>
      </c>
      <c r="J3994">
        <v>1456025023</v>
      </c>
      <c r="K3994" t="b">
        <v>0</v>
      </c>
      <c r="L3994">
        <v>0</v>
      </c>
      <c r="M3994" t="b">
        <v>0</v>
      </c>
      <c r="N3994" t="s">
        <v>8269</v>
      </c>
      <c r="O3994" s="9">
        <f t="shared" si="256"/>
        <v>0</v>
      </c>
      <c r="P3994">
        <f t="shared" si="257"/>
        <v>0</v>
      </c>
      <c r="Q3994" s="11" t="s">
        <v>8315</v>
      </c>
      <c r="R3994" t="s">
        <v>8316</v>
      </c>
      <c r="S3994" s="16">
        <f t="shared" si="258"/>
        <v>42421.141469907408</v>
      </c>
      <c r="T3994" s="16">
        <f t="shared" si="259"/>
        <v>42481.099803240737</v>
      </c>
    </row>
    <row r="3995" spans="1:20" ht="42" x14ac:dyDescent="0.3">
      <c r="A3995">
        <v>3577</v>
      </c>
      <c r="B3995" s="3" t="s">
        <v>3576</v>
      </c>
      <c r="C3995" s="3" t="s">
        <v>7687</v>
      </c>
      <c r="D3995" s="6">
        <v>600</v>
      </c>
      <c r="E3995" s="8">
        <v>780</v>
      </c>
      <c r="F3995" t="s">
        <v>8218</v>
      </c>
      <c r="G3995" t="s">
        <v>8223</v>
      </c>
      <c r="H3995" t="s">
        <v>8245</v>
      </c>
      <c r="I3995">
        <v>1430029680</v>
      </c>
      <c r="J3995">
        <v>1427741583</v>
      </c>
      <c r="K3995" t="b">
        <v>0</v>
      </c>
      <c r="L3995">
        <v>27</v>
      </c>
      <c r="M3995" t="b">
        <v>1</v>
      </c>
      <c r="N3995" t="s">
        <v>8269</v>
      </c>
      <c r="O3995" s="9">
        <f t="shared" si="256"/>
        <v>130</v>
      </c>
      <c r="P3995">
        <f t="shared" si="257"/>
        <v>28.89</v>
      </c>
      <c r="Q3995" s="11" t="s">
        <v>8315</v>
      </c>
      <c r="R3995" t="s">
        <v>8316</v>
      </c>
      <c r="S3995" s="16">
        <f t="shared" si="258"/>
        <v>42093.786840277782</v>
      </c>
      <c r="T3995" s="16">
        <f t="shared" si="259"/>
        <v>42120.26944444445</v>
      </c>
    </row>
    <row r="3996" spans="1:20" ht="42" x14ac:dyDescent="0.3">
      <c r="A3996">
        <v>3552</v>
      </c>
      <c r="B3996" s="3" t="s">
        <v>3551</v>
      </c>
      <c r="C3996" s="3" t="s">
        <v>7662</v>
      </c>
      <c r="D3996" s="6">
        <v>773</v>
      </c>
      <c r="E3996" s="8">
        <v>773</v>
      </c>
      <c r="F3996" t="s">
        <v>8218</v>
      </c>
      <c r="G3996" t="s">
        <v>8224</v>
      </c>
      <c r="H3996" t="s">
        <v>8246</v>
      </c>
      <c r="I3996">
        <v>1403964324</v>
      </c>
      <c r="J3996">
        <v>1401372324</v>
      </c>
      <c r="K3996" t="b">
        <v>0</v>
      </c>
      <c r="L3996">
        <v>20</v>
      </c>
      <c r="M3996" t="b">
        <v>1</v>
      </c>
      <c r="N3996" t="s">
        <v>8269</v>
      </c>
      <c r="O3996" s="9">
        <f t="shared" si="256"/>
        <v>100</v>
      </c>
      <c r="P3996">
        <f t="shared" si="257"/>
        <v>38.65</v>
      </c>
      <c r="Q3996" s="11" t="s">
        <v>8315</v>
      </c>
      <c r="R3996" t="s">
        <v>8316</v>
      </c>
      <c r="S3996" s="16">
        <f t="shared" si="258"/>
        <v>41788.587083333332</v>
      </c>
      <c r="T3996" s="16">
        <f t="shared" si="259"/>
        <v>41818.587083333332</v>
      </c>
    </row>
    <row r="3997" spans="1:20" ht="28" x14ac:dyDescent="0.3">
      <c r="A3997">
        <v>2824</v>
      </c>
      <c r="B3997" s="3" t="s">
        <v>2824</v>
      </c>
      <c r="C3997" s="3" t="s">
        <v>6934</v>
      </c>
      <c r="D3997" s="6">
        <v>650</v>
      </c>
      <c r="E3997" s="8">
        <v>760</v>
      </c>
      <c r="F3997" t="s">
        <v>8218</v>
      </c>
      <c r="G3997" t="s">
        <v>8223</v>
      </c>
      <c r="H3997" t="s">
        <v>8245</v>
      </c>
      <c r="I3997">
        <v>1434159780</v>
      </c>
      <c r="J3997">
        <v>1431412196</v>
      </c>
      <c r="K3997" t="b">
        <v>0</v>
      </c>
      <c r="L3997">
        <v>15</v>
      </c>
      <c r="M3997" t="b">
        <v>1</v>
      </c>
      <c r="N3997" t="s">
        <v>8269</v>
      </c>
      <c r="O3997" s="9">
        <f t="shared" si="256"/>
        <v>117</v>
      </c>
      <c r="P3997">
        <f t="shared" si="257"/>
        <v>50.67</v>
      </c>
      <c r="Q3997" s="11" t="s">
        <v>8315</v>
      </c>
      <c r="R3997" t="s">
        <v>8316</v>
      </c>
      <c r="S3997" s="16">
        <f t="shared" si="258"/>
        <v>42136.270787037036</v>
      </c>
      <c r="T3997" s="16">
        <f t="shared" si="259"/>
        <v>42168.071527777778</v>
      </c>
    </row>
    <row r="3998" spans="1:20" ht="42" x14ac:dyDescent="0.3">
      <c r="A3998">
        <v>2849</v>
      </c>
      <c r="B3998" s="3" t="s">
        <v>2849</v>
      </c>
      <c r="C3998" s="3" t="s">
        <v>6959</v>
      </c>
      <c r="D3998" s="6">
        <v>500</v>
      </c>
      <c r="E3998" s="8">
        <v>5</v>
      </c>
      <c r="F3998" t="s">
        <v>8220</v>
      </c>
      <c r="G3998" t="s">
        <v>8224</v>
      </c>
      <c r="H3998" t="s">
        <v>8246</v>
      </c>
      <c r="I3998">
        <v>1461406600</v>
      </c>
      <c r="J3998">
        <v>1458814600</v>
      </c>
      <c r="K3998" t="b">
        <v>0</v>
      </c>
      <c r="L3998">
        <v>1</v>
      </c>
      <c r="M3998" t="b">
        <v>0</v>
      </c>
      <c r="N3998" t="s">
        <v>8269</v>
      </c>
      <c r="O3998" s="9">
        <f t="shared" si="256"/>
        <v>1</v>
      </c>
      <c r="P3998">
        <f t="shared" si="257"/>
        <v>5</v>
      </c>
      <c r="Q3998" s="11" t="s">
        <v>8315</v>
      </c>
      <c r="R3998" t="s">
        <v>8316</v>
      </c>
      <c r="S3998" s="16">
        <f t="shared" si="258"/>
        <v>42453.428240740745</v>
      </c>
      <c r="T3998" s="16">
        <f t="shared" si="259"/>
        <v>42483.428240740745</v>
      </c>
    </row>
    <row r="3999" spans="1:20" ht="42" x14ac:dyDescent="0.3">
      <c r="A3999">
        <v>2895</v>
      </c>
      <c r="B3999" s="3" t="s">
        <v>2895</v>
      </c>
      <c r="C3999" s="3" t="s">
        <v>7005</v>
      </c>
      <c r="D3999" s="6">
        <v>500</v>
      </c>
      <c r="E3999" s="8">
        <v>23</v>
      </c>
      <c r="F3999" t="s">
        <v>8220</v>
      </c>
      <c r="G3999" t="s">
        <v>8223</v>
      </c>
      <c r="H3999" t="s">
        <v>8245</v>
      </c>
      <c r="I3999">
        <v>1403470800</v>
      </c>
      <c r="J3999">
        <v>1403356792</v>
      </c>
      <c r="K3999" t="b">
        <v>0</v>
      </c>
      <c r="L3999">
        <v>4</v>
      </c>
      <c r="M3999" t="b">
        <v>0</v>
      </c>
      <c r="N3999" t="s">
        <v>8269</v>
      </c>
      <c r="O3999" s="9">
        <f t="shared" si="256"/>
        <v>5</v>
      </c>
      <c r="P3999">
        <f t="shared" si="257"/>
        <v>5.75</v>
      </c>
      <c r="Q3999" s="11" t="s">
        <v>8315</v>
      </c>
      <c r="R3999" t="s">
        <v>8316</v>
      </c>
      <c r="S3999" s="16">
        <f t="shared" si="258"/>
        <v>41811.555462962962</v>
      </c>
      <c r="T3999" s="16">
        <f t="shared" si="259"/>
        <v>41812.875</v>
      </c>
    </row>
    <row r="4000" spans="1:20" ht="42" x14ac:dyDescent="0.3">
      <c r="A4000">
        <v>3450</v>
      </c>
      <c r="B4000" s="3" t="s">
        <v>3449</v>
      </c>
      <c r="C4000" s="3" t="s">
        <v>7560</v>
      </c>
      <c r="D4000" s="6">
        <v>500</v>
      </c>
      <c r="E4000" s="8">
        <v>760</v>
      </c>
      <c r="F4000" t="s">
        <v>8218</v>
      </c>
      <c r="G4000" t="s">
        <v>8224</v>
      </c>
      <c r="H4000" t="s">
        <v>8246</v>
      </c>
      <c r="I4000">
        <v>1427990071</v>
      </c>
      <c r="J4000">
        <v>1422809671</v>
      </c>
      <c r="K4000" t="b">
        <v>0</v>
      </c>
      <c r="L4000">
        <v>39</v>
      </c>
      <c r="M4000" t="b">
        <v>1</v>
      </c>
      <c r="N4000" t="s">
        <v>8269</v>
      </c>
      <c r="O4000" s="9">
        <f t="shared" si="256"/>
        <v>152</v>
      </c>
      <c r="P4000">
        <f t="shared" si="257"/>
        <v>19.489999999999998</v>
      </c>
      <c r="Q4000" s="11" t="s">
        <v>8315</v>
      </c>
      <c r="R4000" t="s">
        <v>8316</v>
      </c>
      <c r="S4000" s="16">
        <f t="shared" si="258"/>
        <v>42036.704525462963</v>
      </c>
      <c r="T4000" s="16">
        <f t="shared" si="259"/>
        <v>42096.662858796291</v>
      </c>
    </row>
    <row r="4001" spans="1:20" ht="42" x14ac:dyDescent="0.3">
      <c r="A4001">
        <v>3652</v>
      </c>
      <c r="B4001" s="3" t="s">
        <v>2867</v>
      </c>
      <c r="C4001" s="3" t="s">
        <v>7762</v>
      </c>
      <c r="D4001" s="6">
        <v>300</v>
      </c>
      <c r="E4001" s="8">
        <v>752</v>
      </c>
      <c r="F4001" t="s">
        <v>8218</v>
      </c>
      <c r="G4001" t="s">
        <v>8228</v>
      </c>
      <c r="H4001" t="s">
        <v>8250</v>
      </c>
      <c r="I4001">
        <v>1472097540</v>
      </c>
      <c r="J4001">
        <v>1471188502</v>
      </c>
      <c r="K4001" t="b">
        <v>0</v>
      </c>
      <c r="L4001">
        <v>17</v>
      </c>
      <c r="M4001" t="b">
        <v>1</v>
      </c>
      <c r="N4001" t="s">
        <v>8269</v>
      </c>
      <c r="O4001" s="9">
        <f t="shared" si="256"/>
        <v>251</v>
      </c>
      <c r="P4001">
        <f t="shared" si="257"/>
        <v>44.24</v>
      </c>
      <c r="Q4001" s="11" t="s">
        <v>8315</v>
      </c>
      <c r="R4001" t="s">
        <v>8316</v>
      </c>
      <c r="S4001" s="16">
        <f t="shared" si="258"/>
        <v>42596.644699074073</v>
      </c>
      <c r="T4001" s="16">
        <f t="shared" si="259"/>
        <v>42607.165972222225</v>
      </c>
    </row>
    <row r="4002" spans="1:20" ht="42" x14ac:dyDescent="0.3">
      <c r="A4002">
        <v>2795</v>
      </c>
      <c r="B4002" s="3" t="s">
        <v>2795</v>
      </c>
      <c r="C4002" s="3" t="s">
        <v>6905</v>
      </c>
      <c r="D4002" s="6">
        <v>700</v>
      </c>
      <c r="E4002" s="8">
        <v>730</v>
      </c>
      <c r="F4002" t="s">
        <v>8218</v>
      </c>
      <c r="G4002" t="s">
        <v>8223</v>
      </c>
      <c r="H4002" t="s">
        <v>8245</v>
      </c>
      <c r="I4002">
        <v>1402095600</v>
      </c>
      <c r="J4002">
        <v>1400675841</v>
      </c>
      <c r="K4002" t="b">
        <v>0</v>
      </c>
      <c r="L4002">
        <v>20</v>
      </c>
      <c r="M4002" t="b">
        <v>1</v>
      </c>
      <c r="N4002" t="s">
        <v>8269</v>
      </c>
      <c r="O4002" s="9">
        <f t="shared" si="256"/>
        <v>104</v>
      </c>
      <c r="P4002">
        <f t="shared" si="257"/>
        <v>36.5</v>
      </c>
      <c r="Q4002" s="11" t="s">
        <v>8315</v>
      </c>
      <c r="R4002" t="s">
        <v>8316</v>
      </c>
      <c r="S4002" s="16">
        <f t="shared" si="258"/>
        <v>41780.525937500002</v>
      </c>
      <c r="T4002" s="16">
        <f t="shared" si="259"/>
        <v>41796.958333333336</v>
      </c>
    </row>
    <row r="4003" spans="1:20" ht="42" x14ac:dyDescent="0.3">
      <c r="A4003">
        <v>3295</v>
      </c>
      <c r="B4003" s="3" t="s">
        <v>3295</v>
      </c>
      <c r="C4003" s="3" t="s">
        <v>7405</v>
      </c>
      <c r="D4003" s="6">
        <v>700</v>
      </c>
      <c r="E4003" s="8">
        <v>720.01</v>
      </c>
      <c r="F4003" t="s">
        <v>8218</v>
      </c>
      <c r="G4003" t="s">
        <v>8224</v>
      </c>
      <c r="H4003" t="s">
        <v>8246</v>
      </c>
      <c r="I4003">
        <v>1474886229</v>
      </c>
      <c r="J4003">
        <v>1472294229</v>
      </c>
      <c r="K4003" t="b">
        <v>0</v>
      </c>
      <c r="L4003">
        <v>27</v>
      </c>
      <c r="M4003" t="b">
        <v>1</v>
      </c>
      <c r="N4003" t="s">
        <v>8269</v>
      </c>
      <c r="O4003" s="9">
        <f t="shared" si="256"/>
        <v>103</v>
      </c>
      <c r="P4003">
        <f t="shared" si="257"/>
        <v>26.67</v>
      </c>
      <c r="Q4003" s="11" t="s">
        <v>8315</v>
      </c>
      <c r="R4003" t="s">
        <v>8316</v>
      </c>
      <c r="S4003" s="16">
        <f t="shared" si="258"/>
        <v>42609.442465277782</v>
      </c>
      <c r="T4003" s="16">
        <f t="shared" si="259"/>
        <v>42639.442465277782</v>
      </c>
    </row>
    <row r="4004" spans="1:20" ht="42" x14ac:dyDescent="0.3">
      <c r="A4004">
        <v>3539</v>
      </c>
      <c r="B4004" s="3" t="s">
        <v>3538</v>
      </c>
      <c r="C4004" s="3" t="s">
        <v>7649</v>
      </c>
      <c r="D4004" s="6">
        <v>600</v>
      </c>
      <c r="E4004" s="8">
        <v>718</v>
      </c>
      <c r="F4004" t="s">
        <v>8218</v>
      </c>
      <c r="G4004" t="s">
        <v>8223</v>
      </c>
      <c r="H4004" t="s">
        <v>8245</v>
      </c>
      <c r="I4004">
        <v>1473358122</v>
      </c>
      <c r="J4004">
        <v>1471543722</v>
      </c>
      <c r="K4004" t="b">
        <v>0</v>
      </c>
      <c r="L4004">
        <v>13</v>
      </c>
      <c r="M4004" t="b">
        <v>1</v>
      </c>
      <c r="N4004" t="s">
        <v>8269</v>
      </c>
      <c r="O4004" s="9">
        <f t="shared" si="256"/>
        <v>120</v>
      </c>
      <c r="P4004">
        <f t="shared" si="257"/>
        <v>55.23</v>
      </c>
      <c r="Q4004" s="11" t="s">
        <v>8315</v>
      </c>
      <c r="R4004" t="s">
        <v>8316</v>
      </c>
      <c r="S4004" s="16">
        <f t="shared" si="258"/>
        <v>42600.756041666667</v>
      </c>
      <c r="T4004" s="16">
        <f t="shared" si="259"/>
        <v>42621.756041666667</v>
      </c>
    </row>
    <row r="4005" spans="1:20" ht="28" x14ac:dyDescent="0.3">
      <c r="A4005">
        <v>3826</v>
      </c>
      <c r="B4005" s="3" t="s">
        <v>3823</v>
      </c>
      <c r="C4005" s="3" t="s">
        <v>7935</v>
      </c>
      <c r="D4005" s="6">
        <v>600</v>
      </c>
      <c r="E4005" s="8">
        <v>715</v>
      </c>
      <c r="F4005" t="s">
        <v>8218</v>
      </c>
      <c r="G4005" t="s">
        <v>8224</v>
      </c>
      <c r="H4005" t="s">
        <v>8246</v>
      </c>
      <c r="I4005">
        <v>1430993394</v>
      </c>
      <c r="J4005">
        <v>1428401394</v>
      </c>
      <c r="K4005" t="b">
        <v>0</v>
      </c>
      <c r="L4005">
        <v>26</v>
      </c>
      <c r="M4005" t="b">
        <v>1</v>
      </c>
      <c r="N4005" t="s">
        <v>8269</v>
      </c>
      <c r="O4005" s="9">
        <f t="shared" si="256"/>
        <v>119</v>
      </c>
      <c r="P4005">
        <f t="shared" si="257"/>
        <v>27.5</v>
      </c>
      <c r="Q4005" s="11" t="s">
        <v>8315</v>
      </c>
      <c r="R4005" t="s">
        <v>8316</v>
      </c>
      <c r="S4005" s="16">
        <f t="shared" si="258"/>
        <v>42101.423541666663</v>
      </c>
      <c r="T4005" s="16">
        <f t="shared" si="259"/>
        <v>42131.423541666663</v>
      </c>
    </row>
    <row r="4006" spans="1:20" ht="42" x14ac:dyDescent="0.3">
      <c r="A4006">
        <v>3665</v>
      </c>
      <c r="B4006" s="3" t="s">
        <v>3662</v>
      </c>
      <c r="C4006" s="3" t="s">
        <v>7775</v>
      </c>
      <c r="D4006" s="6">
        <v>620</v>
      </c>
      <c r="E4006" s="8">
        <v>714</v>
      </c>
      <c r="F4006" t="s">
        <v>8218</v>
      </c>
      <c r="G4006" t="s">
        <v>8229</v>
      </c>
      <c r="H4006" t="s">
        <v>8248</v>
      </c>
      <c r="I4006">
        <v>1446062040</v>
      </c>
      <c r="J4006">
        <v>1445109822</v>
      </c>
      <c r="K4006" t="b">
        <v>0</v>
      </c>
      <c r="L4006">
        <v>14</v>
      </c>
      <c r="M4006" t="b">
        <v>1</v>
      </c>
      <c r="N4006" t="s">
        <v>8269</v>
      </c>
      <c r="O4006" s="9">
        <f t="shared" si="256"/>
        <v>115</v>
      </c>
      <c r="P4006">
        <f t="shared" si="257"/>
        <v>51</v>
      </c>
      <c r="Q4006" s="11" t="s">
        <v>8315</v>
      </c>
      <c r="R4006" t="s">
        <v>8316</v>
      </c>
      <c r="S4006" s="16">
        <f t="shared" si="258"/>
        <v>42294.808124999996</v>
      </c>
      <c r="T4006" s="16">
        <f t="shared" si="259"/>
        <v>42305.829166666663</v>
      </c>
    </row>
    <row r="4007" spans="1:20" ht="42" x14ac:dyDescent="0.3">
      <c r="A4007">
        <v>3294</v>
      </c>
      <c r="B4007" s="3" t="s">
        <v>3294</v>
      </c>
      <c r="C4007" s="3" t="s">
        <v>7404</v>
      </c>
      <c r="D4007" s="6">
        <v>600</v>
      </c>
      <c r="E4007" s="8">
        <v>710</v>
      </c>
      <c r="F4007" t="s">
        <v>8218</v>
      </c>
      <c r="G4007" t="s">
        <v>8224</v>
      </c>
      <c r="H4007" t="s">
        <v>8246</v>
      </c>
      <c r="I4007">
        <v>1434459554</v>
      </c>
      <c r="J4007">
        <v>1431867554</v>
      </c>
      <c r="K4007" t="b">
        <v>0</v>
      </c>
      <c r="L4007">
        <v>24</v>
      </c>
      <c r="M4007" t="b">
        <v>1</v>
      </c>
      <c r="N4007" t="s">
        <v>8269</v>
      </c>
      <c r="O4007" s="9">
        <f t="shared" si="256"/>
        <v>118</v>
      </c>
      <c r="P4007">
        <f t="shared" si="257"/>
        <v>29.58</v>
      </c>
      <c r="Q4007" s="11" t="s">
        <v>8315</v>
      </c>
      <c r="R4007" t="s">
        <v>8316</v>
      </c>
      <c r="S4007" s="16">
        <f t="shared" si="258"/>
        <v>42141.541134259256</v>
      </c>
      <c r="T4007" s="16">
        <f t="shared" si="259"/>
        <v>42171.541134259256</v>
      </c>
    </row>
    <row r="4008" spans="1:20" ht="42" x14ac:dyDescent="0.3">
      <c r="A4008">
        <v>3454</v>
      </c>
      <c r="B4008" s="3" t="s">
        <v>3453</v>
      </c>
      <c r="C4008" s="3" t="s">
        <v>7564</v>
      </c>
      <c r="D4008" s="6">
        <v>700</v>
      </c>
      <c r="E4008" s="8">
        <v>705</v>
      </c>
      <c r="F4008" t="s">
        <v>8218</v>
      </c>
      <c r="G4008" t="s">
        <v>8224</v>
      </c>
      <c r="H4008" t="s">
        <v>8246</v>
      </c>
      <c r="I4008">
        <v>1406825159</v>
      </c>
      <c r="J4008">
        <v>1404233159</v>
      </c>
      <c r="K4008" t="b">
        <v>0</v>
      </c>
      <c r="L4008">
        <v>21</v>
      </c>
      <c r="M4008" t="b">
        <v>1</v>
      </c>
      <c r="N4008" t="s">
        <v>8269</v>
      </c>
      <c r="O4008" s="9">
        <f t="shared" si="256"/>
        <v>101</v>
      </c>
      <c r="P4008">
        <f t="shared" si="257"/>
        <v>33.57</v>
      </c>
      <c r="Q4008" s="11" t="s">
        <v>8315</v>
      </c>
      <c r="R4008" t="s">
        <v>8316</v>
      </c>
      <c r="S4008" s="16">
        <f t="shared" si="258"/>
        <v>41821.698599537034</v>
      </c>
      <c r="T4008" s="16">
        <f t="shared" si="259"/>
        <v>41851.698599537034</v>
      </c>
    </row>
    <row r="4009" spans="1:20" ht="42" x14ac:dyDescent="0.3">
      <c r="A4009">
        <v>3461</v>
      </c>
      <c r="B4009" s="3" t="s">
        <v>3460</v>
      </c>
      <c r="C4009" s="3" t="s">
        <v>7571</v>
      </c>
      <c r="D4009" s="6">
        <v>500</v>
      </c>
      <c r="E4009" s="8">
        <v>695</v>
      </c>
      <c r="F4009" t="s">
        <v>8218</v>
      </c>
      <c r="G4009" t="s">
        <v>8223</v>
      </c>
      <c r="H4009" t="s">
        <v>8245</v>
      </c>
      <c r="I4009">
        <v>1477710000</v>
      </c>
      <c r="J4009">
        <v>1475248279</v>
      </c>
      <c r="K4009" t="b">
        <v>0</v>
      </c>
      <c r="L4009">
        <v>12</v>
      </c>
      <c r="M4009" t="b">
        <v>1</v>
      </c>
      <c r="N4009" t="s">
        <v>8269</v>
      </c>
      <c r="O4009" s="9">
        <f t="shared" si="256"/>
        <v>139</v>
      </c>
      <c r="P4009">
        <f t="shared" si="257"/>
        <v>57.92</v>
      </c>
      <c r="Q4009" s="11" t="s">
        <v>8315</v>
      </c>
      <c r="R4009" t="s">
        <v>8316</v>
      </c>
      <c r="S4009" s="16">
        <f t="shared" si="258"/>
        <v>42643.632858796293</v>
      </c>
      <c r="T4009" s="16">
        <f t="shared" si="259"/>
        <v>42672.125</v>
      </c>
    </row>
    <row r="4010" spans="1:20" ht="42" x14ac:dyDescent="0.3">
      <c r="A4010">
        <v>2801</v>
      </c>
      <c r="B4010" s="3" t="s">
        <v>2801</v>
      </c>
      <c r="C4010" s="3" t="s">
        <v>6911</v>
      </c>
      <c r="D4010" s="6">
        <v>500</v>
      </c>
      <c r="E4010" s="8">
        <v>666</v>
      </c>
      <c r="F4010" t="s">
        <v>8218</v>
      </c>
      <c r="G4010" t="s">
        <v>8225</v>
      </c>
      <c r="H4010" t="s">
        <v>8247</v>
      </c>
      <c r="I4010">
        <v>1412938800</v>
      </c>
      <c r="J4010">
        <v>1411019409</v>
      </c>
      <c r="K4010" t="b">
        <v>0</v>
      </c>
      <c r="L4010">
        <v>13</v>
      </c>
      <c r="M4010" t="b">
        <v>1</v>
      </c>
      <c r="N4010" t="s">
        <v>8269</v>
      </c>
      <c r="O4010" s="9">
        <f t="shared" si="256"/>
        <v>133</v>
      </c>
      <c r="P4010">
        <f t="shared" si="257"/>
        <v>51.23</v>
      </c>
      <c r="Q4010" s="11" t="s">
        <v>8315</v>
      </c>
      <c r="R4010" t="s">
        <v>8316</v>
      </c>
      <c r="S4010" s="16">
        <f t="shared" si="258"/>
        <v>41900.243159722224</v>
      </c>
      <c r="T4010" s="16">
        <f t="shared" si="259"/>
        <v>41922.458333333336</v>
      </c>
    </row>
    <row r="4011" spans="1:20" ht="42" x14ac:dyDescent="0.3">
      <c r="A4011">
        <v>3289</v>
      </c>
      <c r="B4011" s="3" t="s">
        <v>3289</v>
      </c>
      <c r="C4011" s="3" t="s">
        <v>7399</v>
      </c>
      <c r="D4011" s="6">
        <v>500</v>
      </c>
      <c r="E4011" s="8">
        <v>665.21</v>
      </c>
      <c r="F4011" t="s">
        <v>8218</v>
      </c>
      <c r="G4011" t="s">
        <v>8224</v>
      </c>
      <c r="H4011" t="s">
        <v>8246</v>
      </c>
      <c r="I4011">
        <v>1487580602</v>
      </c>
      <c r="J4011">
        <v>1485161402</v>
      </c>
      <c r="K4011" t="b">
        <v>0</v>
      </c>
      <c r="L4011">
        <v>25</v>
      </c>
      <c r="M4011" t="b">
        <v>1</v>
      </c>
      <c r="N4011" t="s">
        <v>8269</v>
      </c>
      <c r="O4011" s="9">
        <f t="shared" si="256"/>
        <v>133</v>
      </c>
      <c r="P4011">
        <f t="shared" si="257"/>
        <v>26.61</v>
      </c>
      <c r="Q4011" s="11" t="s">
        <v>8315</v>
      </c>
      <c r="R4011" t="s">
        <v>8316</v>
      </c>
      <c r="S4011" s="16">
        <f t="shared" si="258"/>
        <v>42758.368078703701</v>
      </c>
      <c r="T4011" s="16">
        <f t="shared" si="259"/>
        <v>42786.368078703701</v>
      </c>
    </row>
    <row r="4012" spans="1:20" ht="42" x14ac:dyDescent="0.3">
      <c r="A4012">
        <v>3529</v>
      </c>
      <c r="B4012" s="3" t="s">
        <v>3528</v>
      </c>
      <c r="C4012" s="3" t="s">
        <v>7639</v>
      </c>
      <c r="D4012" s="6">
        <v>500</v>
      </c>
      <c r="E4012" s="8">
        <v>660</v>
      </c>
      <c r="F4012" t="s">
        <v>8218</v>
      </c>
      <c r="G4012" t="s">
        <v>8223</v>
      </c>
      <c r="H4012" t="s">
        <v>8245</v>
      </c>
      <c r="I4012">
        <v>1436749200</v>
      </c>
      <c r="J4012">
        <v>1434997018</v>
      </c>
      <c r="K4012" t="b">
        <v>0</v>
      </c>
      <c r="L4012">
        <v>18</v>
      </c>
      <c r="M4012" t="b">
        <v>1</v>
      </c>
      <c r="N4012" t="s">
        <v>8269</v>
      </c>
      <c r="O4012" s="9">
        <f t="shared" si="256"/>
        <v>132</v>
      </c>
      <c r="P4012">
        <f t="shared" si="257"/>
        <v>36.67</v>
      </c>
      <c r="Q4012" s="11" t="s">
        <v>8315</v>
      </c>
      <c r="R4012" t="s">
        <v>8316</v>
      </c>
      <c r="S4012" s="16">
        <f t="shared" si="258"/>
        <v>42177.761782407411</v>
      </c>
      <c r="T4012" s="16">
        <f t="shared" si="259"/>
        <v>42198.041666666672</v>
      </c>
    </row>
    <row r="4013" spans="1:20" ht="42" x14ac:dyDescent="0.3">
      <c r="A4013">
        <v>3451</v>
      </c>
      <c r="B4013" s="3" t="s">
        <v>3450</v>
      </c>
      <c r="C4013" s="3" t="s">
        <v>7561</v>
      </c>
      <c r="D4013" s="6">
        <v>650</v>
      </c>
      <c r="E4013" s="8">
        <v>658</v>
      </c>
      <c r="F4013" t="s">
        <v>8218</v>
      </c>
      <c r="G4013" t="s">
        <v>8223</v>
      </c>
      <c r="H4013" t="s">
        <v>8245</v>
      </c>
      <c r="I4013">
        <v>1429636927</v>
      </c>
      <c r="J4013">
        <v>1427304127</v>
      </c>
      <c r="K4013" t="b">
        <v>0</v>
      </c>
      <c r="L4013">
        <v>16</v>
      </c>
      <c r="M4013" t="b">
        <v>1</v>
      </c>
      <c r="N4013" t="s">
        <v>8269</v>
      </c>
      <c r="O4013" s="9">
        <f t="shared" si="256"/>
        <v>101</v>
      </c>
      <c r="P4013">
        <f t="shared" si="257"/>
        <v>41.13</v>
      </c>
      <c r="Q4013" s="11" t="s">
        <v>8315</v>
      </c>
      <c r="R4013" t="s">
        <v>8316</v>
      </c>
      <c r="S4013" s="16">
        <f t="shared" si="258"/>
        <v>42088.723692129628</v>
      </c>
      <c r="T4013" s="16">
        <f t="shared" si="259"/>
        <v>42115.723692129628</v>
      </c>
    </row>
    <row r="4014" spans="1:20" ht="42" x14ac:dyDescent="0.3">
      <c r="A4014">
        <v>3345</v>
      </c>
      <c r="B4014" s="3" t="s">
        <v>3345</v>
      </c>
      <c r="C4014" s="3" t="s">
        <v>7455</v>
      </c>
      <c r="D4014" s="6">
        <v>500</v>
      </c>
      <c r="E4014" s="8">
        <v>650</v>
      </c>
      <c r="F4014" t="s">
        <v>8218</v>
      </c>
      <c r="G4014" t="s">
        <v>8223</v>
      </c>
      <c r="H4014" t="s">
        <v>8245</v>
      </c>
      <c r="I4014">
        <v>1429317420</v>
      </c>
      <c r="J4014">
        <v>1424226768</v>
      </c>
      <c r="K4014" t="b">
        <v>0</v>
      </c>
      <c r="L4014">
        <v>13</v>
      </c>
      <c r="M4014" t="b">
        <v>1</v>
      </c>
      <c r="N4014" t="s">
        <v>8269</v>
      </c>
      <c r="O4014" s="9">
        <f t="shared" si="256"/>
        <v>130</v>
      </c>
      <c r="P4014">
        <f t="shared" si="257"/>
        <v>50</v>
      </c>
      <c r="Q4014" s="11" t="s">
        <v>8315</v>
      </c>
      <c r="R4014" t="s">
        <v>8316</v>
      </c>
      <c r="S4014" s="16">
        <f t="shared" si="258"/>
        <v>42053.106111111112</v>
      </c>
      <c r="T4014" s="16">
        <f t="shared" si="259"/>
        <v>42112.025694444441</v>
      </c>
    </row>
    <row r="4015" spans="1:20" ht="42" x14ac:dyDescent="0.3">
      <c r="A4015">
        <v>3413</v>
      </c>
      <c r="B4015" s="3" t="s">
        <v>3412</v>
      </c>
      <c r="C4015" s="3" t="s">
        <v>7523</v>
      </c>
      <c r="D4015" s="6">
        <v>500</v>
      </c>
      <c r="E4015" s="8">
        <v>650</v>
      </c>
      <c r="F4015" t="s">
        <v>8218</v>
      </c>
      <c r="G4015" t="s">
        <v>8223</v>
      </c>
      <c r="H4015" t="s">
        <v>8245</v>
      </c>
      <c r="I4015">
        <v>1425099540</v>
      </c>
      <c r="J4015">
        <v>1424280938</v>
      </c>
      <c r="K4015" t="b">
        <v>0</v>
      </c>
      <c r="L4015">
        <v>14</v>
      </c>
      <c r="M4015" t="b">
        <v>1</v>
      </c>
      <c r="N4015" t="s">
        <v>8269</v>
      </c>
      <c r="O4015" s="9">
        <f t="shared" si="256"/>
        <v>130</v>
      </c>
      <c r="P4015">
        <f t="shared" si="257"/>
        <v>46.43</v>
      </c>
      <c r="Q4015" s="11" t="s">
        <v>8315</v>
      </c>
      <c r="R4015" t="s">
        <v>8316</v>
      </c>
      <c r="S4015" s="16">
        <f t="shared" si="258"/>
        <v>42053.733078703706</v>
      </c>
      <c r="T4015" s="16">
        <f t="shared" si="259"/>
        <v>42063.207638888889</v>
      </c>
    </row>
    <row r="4016" spans="1:20" ht="42" x14ac:dyDescent="0.3">
      <c r="A4016">
        <v>3587</v>
      </c>
      <c r="B4016" s="3" t="s">
        <v>3586</v>
      </c>
      <c r="C4016" s="3" t="s">
        <v>7697</v>
      </c>
      <c r="D4016" s="6">
        <v>500</v>
      </c>
      <c r="E4016" s="8">
        <v>633</v>
      </c>
      <c r="F4016" t="s">
        <v>8218</v>
      </c>
      <c r="G4016" t="s">
        <v>8224</v>
      </c>
      <c r="H4016" t="s">
        <v>8246</v>
      </c>
      <c r="I4016">
        <v>1467054000</v>
      </c>
      <c r="J4016">
        <v>1463144254</v>
      </c>
      <c r="K4016" t="b">
        <v>0</v>
      </c>
      <c r="L4016">
        <v>28</v>
      </c>
      <c r="M4016" t="b">
        <v>1</v>
      </c>
      <c r="N4016" t="s">
        <v>8269</v>
      </c>
      <c r="O4016" s="9">
        <f t="shared" si="256"/>
        <v>127</v>
      </c>
      <c r="P4016">
        <f t="shared" si="257"/>
        <v>22.61</v>
      </c>
      <c r="Q4016" s="11" t="s">
        <v>8315</v>
      </c>
      <c r="R4016" t="s">
        <v>8316</v>
      </c>
      <c r="S4016" s="16">
        <f t="shared" si="258"/>
        <v>42503.539976851855</v>
      </c>
      <c r="T4016" s="16">
        <f t="shared" si="259"/>
        <v>42548.791666666672</v>
      </c>
    </row>
    <row r="4017" spans="1:20" ht="42" x14ac:dyDescent="0.3">
      <c r="A4017">
        <v>3459</v>
      </c>
      <c r="B4017" s="3" t="s">
        <v>3458</v>
      </c>
      <c r="C4017" s="3" t="s">
        <v>7569</v>
      </c>
      <c r="D4017" s="6">
        <v>500</v>
      </c>
      <c r="E4017" s="8">
        <v>631</v>
      </c>
      <c r="F4017" t="s">
        <v>8218</v>
      </c>
      <c r="G4017" t="s">
        <v>8224</v>
      </c>
      <c r="H4017" t="s">
        <v>8246</v>
      </c>
      <c r="I4017">
        <v>1463743860</v>
      </c>
      <c r="J4017">
        <v>1461151860</v>
      </c>
      <c r="K4017" t="b">
        <v>0</v>
      </c>
      <c r="L4017">
        <v>36</v>
      </c>
      <c r="M4017" t="b">
        <v>1</v>
      </c>
      <c r="N4017" t="s">
        <v>8269</v>
      </c>
      <c r="O4017" s="9">
        <f t="shared" si="256"/>
        <v>126</v>
      </c>
      <c r="P4017">
        <f t="shared" si="257"/>
        <v>17.53</v>
      </c>
      <c r="Q4017" s="11" t="s">
        <v>8315</v>
      </c>
      <c r="R4017" t="s">
        <v>8316</v>
      </c>
      <c r="S4017" s="16">
        <f t="shared" si="258"/>
        <v>42480.479861111111</v>
      </c>
      <c r="T4017" s="16">
        <f t="shared" si="259"/>
        <v>42510.479861111111</v>
      </c>
    </row>
    <row r="4018" spans="1:20" ht="42" x14ac:dyDescent="0.3">
      <c r="A4018">
        <v>3533</v>
      </c>
      <c r="B4018" s="3" t="s">
        <v>3532</v>
      </c>
      <c r="C4018" s="3" t="s">
        <v>7643</v>
      </c>
      <c r="D4018" s="6">
        <v>500</v>
      </c>
      <c r="E4018" s="8">
        <v>631</v>
      </c>
      <c r="F4018" t="s">
        <v>8218</v>
      </c>
      <c r="G4018" t="s">
        <v>8223</v>
      </c>
      <c r="H4018" t="s">
        <v>8245</v>
      </c>
      <c r="I4018">
        <v>1447269367</v>
      </c>
      <c r="J4018">
        <v>1444673767</v>
      </c>
      <c r="K4018" t="b">
        <v>0</v>
      </c>
      <c r="L4018">
        <v>8</v>
      </c>
      <c r="M4018" t="b">
        <v>1</v>
      </c>
      <c r="N4018" t="s">
        <v>8269</v>
      </c>
      <c r="O4018" s="9">
        <f t="shared" si="256"/>
        <v>126</v>
      </c>
      <c r="P4018">
        <f t="shared" si="257"/>
        <v>78.88</v>
      </c>
      <c r="Q4018" s="11" t="s">
        <v>8315</v>
      </c>
      <c r="R4018" t="s">
        <v>8316</v>
      </c>
      <c r="S4018" s="16">
        <f t="shared" si="258"/>
        <v>42289.761192129634</v>
      </c>
      <c r="T4018" s="16">
        <f t="shared" si="259"/>
        <v>42319.802858796291</v>
      </c>
    </row>
    <row r="4019" spans="1:20" ht="42" x14ac:dyDescent="0.3">
      <c r="A4019">
        <v>3409</v>
      </c>
      <c r="B4019" s="3" t="s">
        <v>3408</v>
      </c>
      <c r="C4019" s="3" t="s">
        <v>7519</v>
      </c>
      <c r="D4019" s="6">
        <v>500</v>
      </c>
      <c r="E4019" s="8">
        <v>618</v>
      </c>
      <c r="F4019" t="s">
        <v>8218</v>
      </c>
      <c r="G4019" t="s">
        <v>8224</v>
      </c>
      <c r="H4019" t="s">
        <v>8246</v>
      </c>
      <c r="I4019">
        <v>1469998680</v>
      </c>
      <c r="J4019">
        <v>1466710358</v>
      </c>
      <c r="K4019" t="b">
        <v>0</v>
      </c>
      <c r="L4019">
        <v>21</v>
      </c>
      <c r="M4019" t="b">
        <v>1</v>
      </c>
      <c r="N4019" t="s">
        <v>8269</v>
      </c>
      <c r="O4019" s="9">
        <f t="shared" si="256"/>
        <v>124</v>
      </c>
      <c r="P4019">
        <f t="shared" si="257"/>
        <v>29.43</v>
      </c>
      <c r="Q4019" s="11" t="s">
        <v>8315</v>
      </c>
      <c r="R4019" t="s">
        <v>8316</v>
      </c>
      <c r="S4019" s="16">
        <f t="shared" si="258"/>
        <v>42544.814328703709</v>
      </c>
      <c r="T4019" s="16">
        <f t="shared" si="259"/>
        <v>42582.873611111107</v>
      </c>
    </row>
    <row r="4020" spans="1:20" ht="42" x14ac:dyDescent="0.3">
      <c r="A4020">
        <v>1294</v>
      </c>
      <c r="B4020" s="3" t="s">
        <v>1295</v>
      </c>
      <c r="C4020" s="3" t="s">
        <v>5404</v>
      </c>
      <c r="D4020" s="6">
        <v>500</v>
      </c>
      <c r="E4020" s="8">
        <v>610</v>
      </c>
      <c r="F4020" t="s">
        <v>8218</v>
      </c>
      <c r="G4020" t="s">
        <v>8224</v>
      </c>
      <c r="H4020" t="s">
        <v>8246</v>
      </c>
      <c r="I4020">
        <v>1445252400</v>
      </c>
      <c r="J4020">
        <v>1443696797</v>
      </c>
      <c r="K4020" t="b">
        <v>0</v>
      </c>
      <c r="L4020">
        <v>22</v>
      </c>
      <c r="M4020" t="b">
        <v>1</v>
      </c>
      <c r="N4020" t="s">
        <v>8269</v>
      </c>
      <c r="O4020" s="9">
        <f t="shared" si="256"/>
        <v>122</v>
      </c>
      <c r="P4020">
        <f t="shared" si="257"/>
        <v>27.73</v>
      </c>
      <c r="Q4020" s="11" t="s">
        <v>8315</v>
      </c>
      <c r="R4020" t="s">
        <v>8316</v>
      </c>
      <c r="S4020" s="16">
        <f t="shared" si="258"/>
        <v>42278.453668981485</v>
      </c>
      <c r="T4020" s="16">
        <f t="shared" si="259"/>
        <v>42296.458333333328</v>
      </c>
    </row>
    <row r="4021" spans="1:20" ht="42" x14ac:dyDescent="0.3">
      <c r="A4021">
        <v>3404</v>
      </c>
      <c r="B4021" s="3" t="s">
        <v>3403</v>
      </c>
      <c r="C4021" s="3" t="s">
        <v>7514</v>
      </c>
      <c r="D4021" s="6">
        <v>500</v>
      </c>
      <c r="E4021" s="8">
        <v>610</v>
      </c>
      <c r="F4021" t="s">
        <v>8218</v>
      </c>
      <c r="G4021" t="s">
        <v>8223</v>
      </c>
      <c r="H4021" t="s">
        <v>8245</v>
      </c>
      <c r="I4021">
        <v>1434542702</v>
      </c>
      <c r="J4021">
        <v>1432814702</v>
      </c>
      <c r="K4021" t="b">
        <v>0</v>
      </c>
      <c r="L4021">
        <v>3</v>
      </c>
      <c r="M4021" t="b">
        <v>1</v>
      </c>
      <c r="N4021" t="s">
        <v>8269</v>
      </c>
      <c r="O4021" s="9">
        <f t="shared" si="256"/>
        <v>122</v>
      </c>
      <c r="P4021">
        <f t="shared" si="257"/>
        <v>203.33</v>
      </c>
      <c r="Q4021" s="11" t="s">
        <v>8315</v>
      </c>
      <c r="R4021" t="s">
        <v>8316</v>
      </c>
      <c r="S4021" s="16">
        <f t="shared" si="258"/>
        <v>42152.503495370373</v>
      </c>
      <c r="T4021" s="16">
        <f t="shared" si="259"/>
        <v>42172.503495370373</v>
      </c>
    </row>
    <row r="4022" spans="1:20" ht="28" x14ac:dyDescent="0.3">
      <c r="A4022">
        <v>3700</v>
      </c>
      <c r="B4022" s="3" t="s">
        <v>3697</v>
      </c>
      <c r="C4022" s="3" t="s">
        <v>7810</v>
      </c>
      <c r="D4022" s="6">
        <v>500</v>
      </c>
      <c r="E4022" s="8">
        <v>606</v>
      </c>
      <c r="F4022" t="s">
        <v>8218</v>
      </c>
      <c r="G4022" t="s">
        <v>8223</v>
      </c>
      <c r="H4022" t="s">
        <v>8245</v>
      </c>
      <c r="I4022">
        <v>1412092800</v>
      </c>
      <c r="J4022">
        <v>1409493800</v>
      </c>
      <c r="K4022" t="b">
        <v>0</v>
      </c>
      <c r="L4022">
        <v>18</v>
      </c>
      <c r="M4022" t="b">
        <v>1</v>
      </c>
      <c r="N4022" t="s">
        <v>8269</v>
      </c>
      <c r="O4022" s="9">
        <f t="shared" si="256"/>
        <v>121</v>
      </c>
      <c r="P4022">
        <f t="shared" si="257"/>
        <v>33.67</v>
      </c>
      <c r="Q4022" s="11" t="s">
        <v>8315</v>
      </c>
      <c r="R4022" t="s">
        <v>8316</v>
      </c>
      <c r="S4022" s="16">
        <f t="shared" si="258"/>
        <v>41882.585648148146</v>
      </c>
      <c r="T4022" s="16">
        <f t="shared" si="259"/>
        <v>41912.666666666664</v>
      </c>
    </row>
    <row r="4023" spans="1:20" ht="56" x14ac:dyDescent="0.3">
      <c r="A4023">
        <v>1287</v>
      </c>
      <c r="B4023" s="3" t="s">
        <v>1288</v>
      </c>
      <c r="C4023" s="3" t="s">
        <v>5397</v>
      </c>
      <c r="D4023" s="6">
        <v>250</v>
      </c>
      <c r="E4023" s="8">
        <v>605</v>
      </c>
      <c r="F4023" t="s">
        <v>8218</v>
      </c>
      <c r="G4023" t="s">
        <v>8224</v>
      </c>
      <c r="H4023" t="s">
        <v>8246</v>
      </c>
      <c r="I4023">
        <v>1434120856</v>
      </c>
      <c r="J4023">
        <v>1428936856</v>
      </c>
      <c r="K4023" t="b">
        <v>0</v>
      </c>
      <c r="L4023">
        <v>25</v>
      </c>
      <c r="M4023" t="b">
        <v>1</v>
      </c>
      <c r="N4023" t="s">
        <v>8269</v>
      </c>
      <c r="O4023" s="9">
        <f t="shared" si="256"/>
        <v>242</v>
      </c>
      <c r="P4023">
        <f t="shared" si="257"/>
        <v>24.2</v>
      </c>
      <c r="Q4023" s="11" t="s">
        <v>8315</v>
      </c>
      <c r="R4023" t="s">
        <v>8316</v>
      </c>
      <c r="S4023" s="16">
        <f t="shared" si="258"/>
        <v>42107.621018518519</v>
      </c>
      <c r="T4023" s="16">
        <f t="shared" si="259"/>
        <v>42167.621018518519</v>
      </c>
    </row>
    <row r="4024" spans="1:20" ht="42" x14ac:dyDescent="0.3">
      <c r="A4024">
        <v>2815</v>
      </c>
      <c r="B4024" s="3" t="s">
        <v>2815</v>
      </c>
      <c r="C4024" s="3" t="s">
        <v>6925</v>
      </c>
      <c r="D4024" s="6">
        <v>250</v>
      </c>
      <c r="E4024" s="8">
        <v>605</v>
      </c>
      <c r="F4024" t="s">
        <v>8218</v>
      </c>
      <c r="G4024" t="s">
        <v>8228</v>
      </c>
      <c r="H4024" t="s">
        <v>8250</v>
      </c>
      <c r="I4024">
        <v>1470595109</v>
      </c>
      <c r="J4024">
        <v>1468003109</v>
      </c>
      <c r="K4024" t="b">
        <v>0</v>
      </c>
      <c r="L4024">
        <v>14</v>
      </c>
      <c r="M4024" t="b">
        <v>1</v>
      </c>
      <c r="N4024" t="s">
        <v>8269</v>
      </c>
      <c r="O4024" s="9">
        <f t="shared" si="256"/>
        <v>242</v>
      </c>
      <c r="P4024">
        <f t="shared" si="257"/>
        <v>43.21</v>
      </c>
      <c r="Q4024" s="11" t="s">
        <v>8315</v>
      </c>
      <c r="R4024" t="s">
        <v>8316</v>
      </c>
      <c r="S4024" s="16">
        <f t="shared" si="258"/>
        <v>42559.776724537034</v>
      </c>
      <c r="T4024" s="16">
        <f t="shared" si="259"/>
        <v>42589.776724537034</v>
      </c>
    </row>
    <row r="4025" spans="1:20" ht="42" x14ac:dyDescent="0.3">
      <c r="A4025">
        <v>3521</v>
      </c>
      <c r="B4025" s="3" t="s">
        <v>3520</v>
      </c>
      <c r="C4025" s="3" t="s">
        <v>7631</v>
      </c>
      <c r="D4025" s="6">
        <v>350</v>
      </c>
      <c r="E4025" s="8">
        <v>593</v>
      </c>
      <c r="F4025" t="s">
        <v>8218</v>
      </c>
      <c r="G4025" t="s">
        <v>8223</v>
      </c>
      <c r="H4025" t="s">
        <v>8245</v>
      </c>
      <c r="I4025">
        <v>1411980020</v>
      </c>
      <c r="J4025">
        <v>1409388020</v>
      </c>
      <c r="K4025" t="b">
        <v>0</v>
      </c>
      <c r="L4025">
        <v>13</v>
      </c>
      <c r="M4025" t="b">
        <v>1</v>
      </c>
      <c r="N4025" t="s">
        <v>8269</v>
      </c>
      <c r="O4025" s="9">
        <f t="shared" si="256"/>
        <v>169</v>
      </c>
      <c r="P4025">
        <f t="shared" si="257"/>
        <v>45.62</v>
      </c>
      <c r="Q4025" s="11" t="s">
        <v>8315</v>
      </c>
      <c r="R4025" t="s">
        <v>8316</v>
      </c>
      <c r="S4025" s="16">
        <f t="shared" si="258"/>
        <v>41881.361342592594</v>
      </c>
      <c r="T4025" s="16">
        <f t="shared" si="259"/>
        <v>41911.361342592594</v>
      </c>
    </row>
    <row r="4026" spans="1:20" ht="42" x14ac:dyDescent="0.3">
      <c r="A4026">
        <v>3378</v>
      </c>
      <c r="B4026" s="3" t="s">
        <v>3377</v>
      </c>
      <c r="C4026" s="3" t="s">
        <v>7488</v>
      </c>
      <c r="D4026" s="6">
        <v>550</v>
      </c>
      <c r="E4026" s="8">
        <v>592</v>
      </c>
      <c r="F4026" t="s">
        <v>8218</v>
      </c>
      <c r="G4026" t="s">
        <v>8224</v>
      </c>
      <c r="H4026" t="s">
        <v>8246</v>
      </c>
      <c r="I4026">
        <v>1409490480</v>
      </c>
      <c r="J4026">
        <v>1407400306</v>
      </c>
      <c r="K4026" t="b">
        <v>0</v>
      </c>
      <c r="L4026">
        <v>21</v>
      </c>
      <c r="M4026" t="b">
        <v>1</v>
      </c>
      <c r="N4026" t="s">
        <v>8269</v>
      </c>
      <c r="O4026" s="9">
        <f t="shared" si="256"/>
        <v>108</v>
      </c>
      <c r="P4026">
        <f t="shared" si="257"/>
        <v>28.19</v>
      </c>
      <c r="Q4026" s="11" t="s">
        <v>8315</v>
      </c>
      <c r="R4026" t="s">
        <v>8316</v>
      </c>
      <c r="S4026" s="16">
        <f t="shared" si="258"/>
        <v>41858.355393518519</v>
      </c>
      <c r="T4026" s="16">
        <f t="shared" si="259"/>
        <v>41882.547222222223</v>
      </c>
    </row>
    <row r="4027" spans="1:20" ht="28" x14ac:dyDescent="0.3">
      <c r="A4027">
        <v>3607</v>
      </c>
      <c r="B4027" s="3" t="s">
        <v>3606</v>
      </c>
      <c r="C4027" s="3" t="s">
        <v>7717</v>
      </c>
      <c r="D4027" s="6">
        <v>550</v>
      </c>
      <c r="E4027" s="8">
        <v>580</v>
      </c>
      <c r="F4027" t="s">
        <v>8218</v>
      </c>
      <c r="G4027" t="s">
        <v>8224</v>
      </c>
      <c r="H4027" t="s">
        <v>8246</v>
      </c>
      <c r="I4027">
        <v>1450137600</v>
      </c>
      <c r="J4027">
        <v>1448924882</v>
      </c>
      <c r="K4027" t="b">
        <v>0</v>
      </c>
      <c r="L4027">
        <v>20</v>
      </c>
      <c r="M4027" t="b">
        <v>1</v>
      </c>
      <c r="N4027" t="s">
        <v>8269</v>
      </c>
      <c r="O4027" s="9">
        <f t="shared" si="256"/>
        <v>105</v>
      </c>
      <c r="P4027">
        <f t="shared" si="257"/>
        <v>29</v>
      </c>
      <c r="Q4027" s="11" t="s">
        <v>8315</v>
      </c>
      <c r="R4027" t="s">
        <v>8316</v>
      </c>
      <c r="S4027" s="16">
        <f t="shared" si="258"/>
        <v>42338.963912037041</v>
      </c>
      <c r="T4027" s="16">
        <f t="shared" si="259"/>
        <v>42353</v>
      </c>
    </row>
    <row r="4028" spans="1:20" ht="42" x14ac:dyDescent="0.3">
      <c r="A4028">
        <v>3291</v>
      </c>
      <c r="B4028" s="3" t="s">
        <v>3291</v>
      </c>
      <c r="C4028" s="3" t="s">
        <v>7401</v>
      </c>
      <c r="D4028" s="6">
        <v>500</v>
      </c>
      <c r="E4028" s="8">
        <v>570</v>
      </c>
      <c r="F4028" t="s">
        <v>8218</v>
      </c>
      <c r="G4028" t="s">
        <v>8223</v>
      </c>
      <c r="H4028" t="s">
        <v>8245</v>
      </c>
      <c r="I4028">
        <v>1442462340</v>
      </c>
      <c r="J4028">
        <v>1439743900</v>
      </c>
      <c r="K4028" t="b">
        <v>0</v>
      </c>
      <c r="L4028">
        <v>14</v>
      </c>
      <c r="M4028" t="b">
        <v>1</v>
      </c>
      <c r="N4028" t="s">
        <v>8269</v>
      </c>
      <c r="O4028" s="9">
        <f t="shared" si="256"/>
        <v>114</v>
      </c>
      <c r="P4028">
        <f t="shared" si="257"/>
        <v>40.71</v>
      </c>
      <c r="Q4028" s="11" t="s">
        <v>8315</v>
      </c>
      <c r="R4028" t="s">
        <v>8316</v>
      </c>
      <c r="S4028" s="16">
        <f t="shared" si="258"/>
        <v>42232.702546296292</v>
      </c>
      <c r="T4028" s="16">
        <f t="shared" si="259"/>
        <v>42264.165972222225</v>
      </c>
    </row>
    <row r="4029" spans="1:20" ht="28" x14ac:dyDescent="0.3">
      <c r="A4029">
        <v>3711</v>
      </c>
      <c r="B4029" s="3" t="s">
        <v>3708</v>
      </c>
      <c r="C4029" s="3" t="s">
        <v>7821</v>
      </c>
      <c r="D4029" s="6">
        <v>500</v>
      </c>
      <c r="E4029" s="8">
        <v>570</v>
      </c>
      <c r="F4029" t="s">
        <v>8218</v>
      </c>
      <c r="G4029" t="s">
        <v>8223</v>
      </c>
      <c r="H4029" t="s">
        <v>8245</v>
      </c>
      <c r="I4029">
        <v>1402848000</v>
      </c>
      <c r="J4029">
        <v>1400606573</v>
      </c>
      <c r="K4029" t="b">
        <v>0</v>
      </c>
      <c r="L4029">
        <v>21</v>
      </c>
      <c r="M4029" t="b">
        <v>1</v>
      </c>
      <c r="N4029" t="s">
        <v>8269</v>
      </c>
      <c r="O4029" s="9">
        <f t="shared" si="256"/>
        <v>114</v>
      </c>
      <c r="P4029">
        <f t="shared" si="257"/>
        <v>27.14</v>
      </c>
      <c r="Q4029" s="11" t="s">
        <v>8315</v>
      </c>
      <c r="R4029" t="s">
        <v>8316</v>
      </c>
      <c r="S4029" s="16">
        <f t="shared" si="258"/>
        <v>41779.724224537036</v>
      </c>
      <c r="T4029" s="16">
        <f t="shared" si="259"/>
        <v>41805.666666666664</v>
      </c>
    </row>
    <row r="4030" spans="1:20" ht="42" x14ac:dyDescent="0.3">
      <c r="A4030">
        <v>3818</v>
      </c>
      <c r="B4030" s="3" t="s">
        <v>3815</v>
      </c>
      <c r="C4030" s="3" t="s">
        <v>7928</v>
      </c>
      <c r="D4030" s="6">
        <v>250</v>
      </c>
      <c r="E4030" s="8">
        <v>570</v>
      </c>
      <c r="F4030" t="s">
        <v>8218</v>
      </c>
      <c r="G4030" t="s">
        <v>8223</v>
      </c>
      <c r="H4030" t="s">
        <v>8245</v>
      </c>
      <c r="I4030">
        <v>1426187582</v>
      </c>
      <c r="J4030">
        <v>1423599182</v>
      </c>
      <c r="K4030" t="b">
        <v>0</v>
      </c>
      <c r="L4030">
        <v>10</v>
      </c>
      <c r="M4030" t="b">
        <v>1</v>
      </c>
      <c r="N4030" t="s">
        <v>8269</v>
      </c>
      <c r="O4030" s="9">
        <f t="shared" si="256"/>
        <v>228</v>
      </c>
      <c r="P4030">
        <f t="shared" si="257"/>
        <v>57</v>
      </c>
      <c r="Q4030" s="11" t="s">
        <v>8315</v>
      </c>
      <c r="R4030" t="s">
        <v>8316</v>
      </c>
      <c r="S4030" s="16">
        <f t="shared" si="258"/>
        <v>42045.84238425926</v>
      </c>
      <c r="T4030" s="16">
        <f t="shared" si="259"/>
        <v>42075.800717592589</v>
      </c>
    </row>
    <row r="4031" spans="1:20" ht="28" x14ac:dyDescent="0.3">
      <c r="A4031">
        <v>3309</v>
      </c>
      <c r="B4031" s="3" t="s">
        <v>3309</v>
      </c>
      <c r="C4031" s="3" t="s">
        <v>7419</v>
      </c>
      <c r="D4031" s="6">
        <v>350</v>
      </c>
      <c r="E4031" s="8">
        <v>558</v>
      </c>
      <c r="F4031" t="s">
        <v>8218</v>
      </c>
      <c r="G4031" t="s">
        <v>8224</v>
      </c>
      <c r="H4031" t="s">
        <v>8246</v>
      </c>
      <c r="I4031">
        <v>1476632178</v>
      </c>
      <c r="J4031">
        <v>1473953778</v>
      </c>
      <c r="K4031" t="b">
        <v>0</v>
      </c>
      <c r="L4031">
        <v>31</v>
      </c>
      <c r="M4031" t="b">
        <v>1</v>
      </c>
      <c r="N4031" t="s">
        <v>8269</v>
      </c>
      <c r="O4031" s="9">
        <f t="shared" si="256"/>
        <v>159</v>
      </c>
      <c r="P4031">
        <f t="shared" si="257"/>
        <v>18</v>
      </c>
      <c r="Q4031" s="11" t="s">
        <v>8315</v>
      </c>
      <c r="R4031" t="s">
        <v>8316</v>
      </c>
      <c r="S4031" s="16">
        <f t="shared" si="258"/>
        <v>42628.650208333333</v>
      </c>
      <c r="T4031" s="16">
        <f t="shared" si="259"/>
        <v>42659.650208333333</v>
      </c>
    </row>
    <row r="4032" spans="1:20" ht="42" x14ac:dyDescent="0.3">
      <c r="A4032">
        <v>3514</v>
      </c>
      <c r="B4032" s="3" t="s">
        <v>3513</v>
      </c>
      <c r="C4032" s="3" t="s">
        <v>7624</v>
      </c>
      <c r="D4032" s="6">
        <v>500</v>
      </c>
      <c r="E4032" s="8">
        <v>550</v>
      </c>
      <c r="F4032" t="s">
        <v>8218</v>
      </c>
      <c r="G4032" t="s">
        <v>8223</v>
      </c>
      <c r="H4032" t="s">
        <v>8245</v>
      </c>
      <c r="I4032">
        <v>1422853140</v>
      </c>
      <c r="J4032">
        <v>1421439552</v>
      </c>
      <c r="K4032" t="b">
        <v>0</v>
      </c>
      <c r="L4032">
        <v>10</v>
      </c>
      <c r="M4032" t="b">
        <v>1</v>
      </c>
      <c r="N4032" t="s">
        <v>8269</v>
      </c>
      <c r="O4032" s="9">
        <f t="shared" si="256"/>
        <v>110</v>
      </c>
      <c r="P4032">
        <f t="shared" si="257"/>
        <v>55</v>
      </c>
      <c r="Q4032" s="11" t="s">
        <v>8315</v>
      </c>
      <c r="R4032" t="s">
        <v>8316</v>
      </c>
      <c r="S4032" s="16">
        <f t="shared" si="258"/>
        <v>42020.846666666665</v>
      </c>
      <c r="T4032" s="16">
        <f t="shared" si="259"/>
        <v>42037.207638888889</v>
      </c>
    </row>
    <row r="4033" spans="1:20" ht="42" x14ac:dyDescent="0.3">
      <c r="A4033">
        <v>3181</v>
      </c>
      <c r="B4033" s="3" t="s">
        <v>3181</v>
      </c>
      <c r="C4033" s="3" t="s">
        <v>7291</v>
      </c>
      <c r="D4033" s="6">
        <v>500</v>
      </c>
      <c r="E4033" s="8">
        <v>545</v>
      </c>
      <c r="F4033" t="s">
        <v>8218</v>
      </c>
      <c r="G4033" t="s">
        <v>8224</v>
      </c>
      <c r="H4033" t="s">
        <v>8246</v>
      </c>
      <c r="I4033">
        <v>1402848000</v>
      </c>
      <c r="J4033">
        <v>1400570787</v>
      </c>
      <c r="K4033" t="b">
        <v>1</v>
      </c>
      <c r="L4033">
        <v>15</v>
      </c>
      <c r="M4033" t="b">
        <v>1</v>
      </c>
      <c r="N4033" t="s">
        <v>8269</v>
      </c>
      <c r="O4033" s="9">
        <f t="shared" si="256"/>
        <v>109</v>
      </c>
      <c r="P4033">
        <f t="shared" si="257"/>
        <v>36.33</v>
      </c>
      <c r="Q4033" s="11" t="s">
        <v>8315</v>
      </c>
      <c r="R4033" t="s">
        <v>8316</v>
      </c>
      <c r="S4033" s="16">
        <f t="shared" si="258"/>
        <v>41779.310034722221</v>
      </c>
      <c r="T4033" s="16">
        <f t="shared" si="259"/>
        <v>41805.666666666664</v>
      </c>
    </row>
    <row r="4034" spans="1:20" ht="42" x14ac:dyDescent="0.3">
      <c r="A4034">
        <v>3319</v>
      </c>
      <c r="B4034" s="3" t="s">
        <v>3319</v>
      </c>
      <c r="C4034" s="3" t="s">
        <v>7429</v>
      </c>
      <c r="D4034" s="6">
        <v>500</v>
      </c>
      <c r="E4034" s="8">
        <v>540</v>
      </c>
      <c r="F4034" t="s">
        <v>8218</v>
      </c>
      <c r="G4034" t="s">
        <v>8224</v>
      </c>
      <c r="H4034" t="s">
        <v>8246</v>
      </c>
      <c r="I4034">
        <v>1422712986</v>
      </c>
      <c r="J4034">
        <v>1418824986</v>
      </c>
      <c r="K4034" t="b">
        <v>0</v>
      </c>
      <c r="L4034">
        <v>16</v>
      </c>
      <c r="M4034" t="b">
        <v>1</v>
      </c>
      <c r="N4034" t="s">
        <v>8269</v>
      </c>
      <c r="O4034" s="9">
        <f t="shared" si="256"/>
        <v>108</v>
      </c>
      <c r="P4034">
        <f t="shared" si="257"/>
        <v>33.75</v>
      </c>
      <c r="Q4034" s="11" t="s">
        <v>8315</v>
      </c>
      <c r="R4034" t="s">
        <v>8316</v>
      </c>
      <c r="S4034" s="16">
        <f t="shared" si="258"/>
        <v>41990.585486111115</v>
      </c>
      <c r="T4034" s="16">
        <f t="shared" si="259"/>
        <v>42035.585486111115</v>
      </c>
    </row>
    <row r="4035" spans="1:20" ht="42" x14ac:dyDescent="0.3">
      <c r="A4035">
        <v>3321</v>
      </c>
      <c r="B4035" s="3" t="s">
        <v>3321</v>
      </c>
      <c r="C4035" s="3" t="s">
        <v>7431</v>
      </c>
      <c r="D4035" s="6">
        <v>500</v>
      </c>
      <c r="E4035" s="8">
        <v>537</v>
      </c>
      <c r="F4035" t="s">
        <v>8218</v>
      </c>
      <c r="G4035" t="s">
        <v>8223</v>
      </c>
      <c r="H4035" t="s">
        <v>8245</v>
      </c>
      <c r="I4035">
        <v>1413431940</v>
      </c>
      <c r="J4035">
        <v>1412216665</v>
      </c>
      <c r="K4035" t="b">
        <v>0</v>
      </c>
      <c r="L4035">
        <v>15</v>
      </c>
      <c r="M4035" t="b">
        <v>1</v>
      </c>
      <c r="N4035" t="s">
        <v>8269</v>
      </c>
      <c r="O4035" s="9">
        <f t="shared" si="256"/>
        <v>107</v>
      </c>
      <c r="P4035">
        <f t="shared" si="257"/>
        <v>35.799999999999997</v>
      </c>
      <c r="Q4035" s="11" t="s">
        <v>8315</v>
      </c>
      <c r="R4035" t="s">
        <v>8316</v>
      </c>
      <c r="S4035" s="16">
        <f t="shared" si="258"/>
        <v>41914.100289351853</v>
      </c>
      <c r="T4035" s="16">
        <f t="shared" si="259"/>
        <v>41928.165972222225</v>
      </c>
    </row>
    <row r="4036" spans="1:20" ht="42" x14ac:dyDescent="0.3">
      <c r="A4036">
        <v>3831</v>
      </c>
      <c r="B4036" s="3" t="s">
        <v>3828</v>
      </c>
      <c r="C4036" s="3" t="s">
        <v>7940</v>
      </c>
      <c r="D4036" s="6">
        <v>500</v>
      </c>
      <c r="E4036" s="8">
        <v>530.11</v>
      </c>
      <c r="F4036" t="s">
        <v>8218</v>
      </c>
      <c r="G4036" t="s">
        <v>8223</v>
      </c>
      <c r="H4036" t="s">
        <v>8245</v>
      </c>
      <c r="I4036">
        <v>1415222545</v>
      </c>
      <c r="J4036">
        <v>1413404545</v>
      </c>
      <c r="K4036" t="b">
        <v>0</v>
      </c>
      <c r="L4036">
        <v>9</v>
      </c>
      <c r="M4036" t="b">
        <v>1</v>
      </c>
      <c r="N4036" t="s">
        <v>8269</v>
      </c>
      <c r="O4036" s="9">
        <f t="shared" si="256"/>
        <v>106</v>
      </c>
      <c r="P4036">
        <f t="shared" si="257"/>
        <v>58.9</v>
      </c>
      <c r="Q4036" s="11" t="s">
        <v>8315</v>
      </c>
      <c r="R4036" t="s">
        <v>8316</v>
      </c>
      <c r="S4036" s="16">
        <f t="shared" si="258"/>
        <v>41927.848900462966</v>
      </c>
      <c r="T4036" s="16">
        <f t="shared" si="259"/>
        <v>41948.890567129631</v>
      </c>
    </row>
    <row r="4037" spans="1:20" ht="42" x14ac:dyDescent="0.3">
      <c r="A4037">
        <v>3525</v>
      </c>
      <c r="B4037" s="3" t="s">
        <v>3524</v>
      </c>
      <c r="C4037" s="3" t="s">
        <v>7635</v>
      </c>
      <c r="D4037" s="6">
        <v>500</v>
      </c>
      <c r="E4037" s="8">
        <v>530</v>
      </c>
      <c r="F4037" t="s">
        <v>8218</v>
      </c>
      <c r="G4037" t="s">
        <v>8223</v>
      </c>
      <c r="H4037" t="s">
        <v>8245</v>
      </c>
      <c r="I4037">
        <v>1439136000</v>
      </c>
      <c r="J4037">
        <v>1438188106</v>
      </c>
      <c r="K4037" t="b">
        <v>0</v>
      </c>
      <c r="L4037">
        <v>7</v>
      </c>
      <c r="M4037" t="b">
        <v>1</v>
      </c>
      <c r="N4037" t="s">
        <v>8269</v>
      </c>
      <c r="O4037" s="9">
        <f t="shared" si="256"/>
        <v>106</v>
      </c>
      <c r="P4037">
        <f t="shared" si="257"/>
        <v>75.709999999999994</v>
      </c>
      <c r="Q4037" s="11" t="s">
        <v>8315</v>
      </c>
      <c r="R4037" t="s">
        <v>8316</v>
      </c>
      <c r="S4037" s="16">
        <f t="shared" si="258"/>
        <v>42214.6956712963</v>
      </c>
      <c r="T4037" s="16">
        <f t="shared" si="259"/>
        <v>42225.666666666672</v>
      </c>
    </row>
    <row r="4038" spans="1:20" ht="42" x14ac:dyDescent="0.3">
      <c r="A4038">
        <v>3858</v>
      </c>
      <c r="B4038" s="3" t="s">
        <v>3855</v>
      </c>
      <c r="C4038" s="3" t="s">
        <v>7967</v>
      </c>
      <c r="D4038" s="6">
        <v>500</v>
      </c>
      <c r="E4038" s="8">
        <v>10</v>
      </c>
      <c r="F4038" t="s">
        <v>8220</v>
      </c>
      <c r="G4038" t="s">
        <v>8224</v>
      </c>
      <c r="H4038" t="s">
        <v>8246</v>
      </c>
      <c r="I4038">
        <v>1432328400</v>
      </c>
      <c r="J4038">
        <v>1430734844</v>
      </c>
      <c r="K4038" t="b">
        <v>0</v>
      </c>
      <c r="L4038">
        <v>1</v>
      </c>
      <c r="M4038" t="b">
        <v>0</v>
      </c>
      <c r="N4038" t="s">
        <v>8269</v>
      </c>
      <c r="O4038" s="9">
        <f t="shared" si="256"/>
        <v>2</v>
      </c>
      <c r="P4038">
        <f t="shared" si="257"/>
        <v>10</v>
      </c>
      <c r="Q4038" s="11" t="s">
        <v>8315</v>
      </c>
      <c r="R4038" t="s">
        <v>8316</v>
      </c>
      <c r="S4038" s="16">
        <f t="shared" si="258"/>
        <v>42128.431064814817</v>
      </c>
      <c r="T4038" s="16">
        <f t="shared" si="259"/>
        <v>42146.875</v>
      </c>
    </row>
    <row r="4039" spans="1:20" ht="28" x14ac:dyDescent="0.3">
      <c r="A4039">
        <v>3991</v>
      </c>
      <c r="B4039" s="3" t="s">
        <v>3987</v>
      </c>
      <c r="C4039" s="3" t="s">
        <v>8097</v>
      </c>
      <c r="D4039" s="6">
        <v>500</v>
      </c>
      <c r="E4039" s="8">
        <v>100</v>
      </c>
      <c r="F4039" t="s">
        <v>8220</v>
      </c>
      <c r="G4039" t="s">
        <v>8223</v>
      </c>
      <c r="H4039" t="s">
        <v>8245</v>
      </c>
      <c r="I4039">
        <v>1433086082</v>
      </c>
      <c r="J4039">
        <v>1430494082</v>
      </c>
      <c r="K4039" t="b">
        <v>0</v>
      </c>
      <c r="L4039">
        <v>1</v>
      </c>
      <c r="M4039" t="b">
        <v>0</v>
      </c>
      <c r="N4039" t="s">
        <v>8269</v>
      </c>
      <c r="O4039" s="9">
        <f t="shared" si="256"/>
        <v>20</v>
      </c>
      <c r="P4039">
        <f t="shared" si="257"/>
        <v>100</v>
      </c>
      <c r="Q4039" s="11" t="s">
        <v>8315</v>
      </c>
      <c r="R4039" t="s">
        <v>8316</v>
      </c>
      <c r="S4039" s="16">
        <f t="shared" si="258"/>
        <v>42125.644467592589</v>
      </c>
      <c r="T4039" s="16">
        <f t="shared" si="259"/>
        <v>42155.644467592589</v>
      </c>
    </row>
    <row r="4040" spans="1:20" x14ac:dyDescent="0.3">
      <c r="A4040">
        <v>4004</v>
      </c>
      <c r="B4040" s="3" t="s">
        <v>4000</v>
      </c>
      <c r="C4040" s="3" t="s">
        <v>8109</v>
      </c>
      <c r="D4040" s="6">
        <v>500</v>
      </c>
      <c r="E4040" s="8">
        <v>1</v>
      </c>
      <c r="F4040" t="s">
        <v>8220</v>
      </c>
      <c r="G4040" t="s">
        <v>8223</v>
      </c>
      <c r="H4040" t="s">
        <v>8245</v>
      </c>
      <c r="I4040">
        <v>1412740457</v>
      </c>
      <c r="J4040">
        <v>1410148457</v>
      </c>
      <c r="K4040" t="b">
        <v>0</v>
      </c>
      <c r="L4040">
        <v>1</v>
      </c>
      <c r="M4040" t="b">
        <v>0</v>
      </c>
      <c r="N4040" t="s">
        <v>8269</v>
      </c>
      <c r="O4040" s="9">
        <f t="shared" si="256"/>
        <v>0</v>
      </c>
      <c r="P4040">
        <f t="shared" si="257"/>
        <v>1</v>
      </c>
      <c r="Q4040" s="11" t="s">
        <v>8315</v>
      </c>
      <c r="R4040" t="s">
        <v>8316</v>
      </c>
      <c r="S4040" s="16">
        <f t="shared" si="258"/>
        <v>41890.16269675926</v>
      </c>
      <c r="T4040" s="16">
        <f t="shared" si="259"/>
        <v>41920.16269675926</v>
      </c>
    </row>
    <row r="4041" spans="1:20" ht="42" x14ac:dyDescent="0.3">
      <c r="A4041">
        <v>4016</v>
      </c>
      <c r="B4041" s="3" t="s">
        <v>4012</v>
      </c>
      <c r="C4041" s="3" t="s">
        <v>8121</v>
      </c>
      <c r="D4041" s="6">
        <v>500</v>
      </c>
      <c r="E4041" s="8">
        <v>70</v>
      </c>
      <c r="F4041" t="s">
        <v>8220</v>
      </c>
      <c r="G4041" t="s">
        <v>8224</v>
      </c>
      <c r="H4041" t="s">
        <v>8246</v>
      </c>
      <c r="I4041">
        <v>1410987400</v>
      </c>
      <c r="J4041">
        <v>1408395400</v>
      </c>
      <c r="K4041" t="b">
        <v>0</v>
      </c>
      <c r="L4041">
        <v>7</v>
      </c>
      <c r="M4041" t="b">
        <v>0</v>
      </c>
      <c r="N4041" t="s">
        <v>8269</v>
      </c>
      <c r="O4041" s="9">
        <f t="shared" si="256"/>
        <v>14</v>
      </c>
      <c r="P4041">
        <f t="shared" si="257"/>
        <v>10</v>
      </c>
      <c r="Q4041" s="11" t="s">
        <v>8315</v>
      </c>
      <c r="R4041" t="s">
        <v>8316</v>
      </c>
      <c r="S4041" s="16">
        <f t="shared" si="258"/>
        <v>41869.872685185182</v>
      </c>
      <c r="T4041" s="16">
        <f t="shared" si="259"/>
        <v>41899.872685185182</v>
      </c>
    </row>
    <row r="4042" spans="1:20" ht="42" x14ac:dyDescent="0.3">
      <c r="A4042">
        <v>4039</v>
      </c>
      <c r="B4042" s="3" t="s">
        <v>4035</v>
      </c>
      <c r="C4042" s="3" t="s">
        <v>8143</v>
      </c>
      <c r="D4042" s="6">
        <v>500</v>
      </c>
      <c r="E4042" s="8">
        <v>300</v>
      </c>
      <c r="F4042" t="s">
        <v>8220</v>
      </c>
      <c r="G4042" t="s">
        <v>8223</v>
      </c>
      <c r="H4042" t="s">
        <v>8245</v>
      </c>
      <c r="I4042">
        <v>1448949540</v>
      </c>
      <c r="J4042">
        <v>1446048367</v>
      </c>
      <c r="K4042" t="b">
        <v>0</v>
      </c>
      <c r="L4042">
        <v>5</v>
      </c>
      <c r="M4042" t="b">
        <v>0</v>
      </c>
      <c r="N4042" t="s">
        <v>8269</v>
      </c>
      <c r="O4042" s="9">
        <f t="shared" si="256"/>
        <v>60</v>
      </c>
      <c r="P4042">
        <f t="shared" si="257"/>
        <v>60</v>
      </c>
      <c r="Q4042" s="11" t="s">
        <v>8315</v>
      </c>
      <c r="R4042" t="s">
        <v>8316</v>
      </c>
      <c r="S4042" s="16">
        <f t="shared" si="258"/>
        <v>42305.670914351853</v>
      </c>
      <c r="T4042" s="16">
        <f t="shared" si="259"/>
        <v>42339.249305555553</v>
      </c>
    </row>
    <row r="4043" spans="1:20" ht="42" x14ac:dyDescent="0.3">
      <c r="A4043">
        <v>4051</v>
      </c>
      <c r="B4043" s="3" t="s">
        <v>4047</v>
      </c>
      <c r="C4043" s="3" t="s">
        <v>8155</v>
      </c>
      <c r="D4043" s="6">
        <v>500</v>
      </c>
      <c r="E4043" s="8">
        <v>0</v>
      </c>
      <c r="F4043" t="s">
        <v>8220</v>
      </c>
      <c r="G4043" t="s">
        <v>8223</v>
      </c>
      <c r="H4043" t="s">
        <v>8245</v>
      </c>
      <c r="I4043">
        <v>1399618380</v>
      </c>
      <c r="J4043">
        <v>1399058797</v>
      </c>
      <c r="K4043" t="b">
        <v>0</v>
      </c>
      <c r="L4043">
        <v>0</v>
      </c>
      <c r="M4043" t="b">
        <v>0</v>
      </c>
      <c r="N4043" t="s">
        <v>8269</v>
      </c>
      <c r="O4043" s="9">
        <f t="shared" si="256"/>
        <v>0</v>
      </c>
      <c r="P4043">
        <f t="shared" si="257"/>
        <v>0</v>
      </c>
      <c r="Q4043" s="11" t="s">
        <v>8315</v>
      </c>
      <c r="R4043" t="s">
        <v>8316</v>
      </c>
      <c r="S4043" s="16">
        <f t="shared" si="258"/>
        <v>41761.810150462967</v>
      </c>
      <c r="T4043" s="16">
        <f t="shared" si="259"/>
        <v>41768.286805555559</v>
      </c>
    </row>
    <row r="4044" spans="1:20" ht="42" x14ac:dyDescent="0.3">
      <c r="A4044">
        <v>4053</v>
      </c>
      <c r="B4044" s="3" t="s">
        <v>4049</v>
      </c>
      <c r="C4044" s="3" t="s">
        <v>8157</v>
      </c>
      <c r="D4044" s="6">
        <v>500</v>
      </c>
      <c r="E4044" s="8">
        <v>110</v>
      </c>
      <c r="F4044" t="s">
        <v>8220</v>
      </c>
      <c r="G4044" t="s">
        <v>8224</v>
      </c>
      <c r="H4044" t="s">
        <v>8246</v>
      </c>
      <c r="I4044">
        <v>1416081600</v>
      </c>
      <c r="J4044">
        <v>1413477228</v>
      </c>
      <c r="K4044" t="b">
        <v>0</v>
      </c>
      <c r="L4044">
        <v>2</v>
      </c>
      <c r="M4044" t="b">
        <v>0</v>
      </c>
      <c r="N4044" t="s">
        <v>8269</v>
      </c>
      <c r="O4044" s="9">
        <f t="shared" si="256"/>
        <v>22</v>
      </c>
      <c r="P4044">
        <f t="shared" si="257"/>
        <v>55</v>
      </c>
      <c r="Q4044" s="11" t="s">
        <v>8315</v>
      </c>
      <c r="R4044" t="s">
        <v>8316</v>
      </c>
      <c r="S4044" s="16">
        <f t="shared" si="258"/>
        <v>41928.690138888887</v>
      </c>
      <c r="T4044" s="16">
        <f t="shared" si="259"/>
        <v>41958.833333333328</v>
      </c>
    </row>
    <row r="4045" spans="1:20" ht="42" x14ac:dyDescent="0.3">
      <c r="A4045">
        <v>4102</v>
      </c>
      <c r="B4045" s="3" t="s">
        <v>4098</v>
      </c>
      <c r="C4045" s="3" t="s">
        <v>8205</v>
      </c>
      <c r="D4045" s="6">
        <v>500</v>
      </c>
      <c r="E4045" s="8">
        <v>137</v>
      </c>
      <c r="F4045" t="s">
        <v>8220</v>
      </c>
      <c r="G4045" t="s">
        <v>8223</v>
      </c>
      <c r="H4045" t="s">
        <v>8245</v>
      </c>
      <c r="I4045">
        <v>1463343673</v>
      </c>
      <c r="J4045">
        <v>1460751673</v>
      </c>
      <c r="K4045" t="b">
        <v>0</v>
      </c>
      <c r="L4045">
        <v>6</v>
      </c>
      <c r="M4045" t="b">
        <v>0</v>
      </c>
      <c r="N4045" t="s">
        <v>8269</v>
      </c>
      <c r="O4045" s="9">
        <f t="shared" si="256"/>
        <v>27</v>
      </c>
      <c r="P4045">
        <f t="shared" si="257"/>
        <v>22.83</v>
      </c>
      <c r="Q4045" s="11" t="s">
        <v>8315</v>
      </c>
      <c r="R4045" t="s">
        <v>8316</v>
      </c>
      <c r="S4045" s="16">
        <f t="shared" si="258"/>
        <v>42475.848067129627</v>
      </c>
      <c r="T4045" s="16">
        <f t="shared" si="259"/>
        <v>42505.848067129627</v>
      </c>
    </row>
    <row r="4046" spans="1:20" ht="42" x14ac:dyDescent="0.3">
      <c r="A4046">
        <v>4109</v>
      </c>
      <c r="B4046" s="3" t="s">
        <v>4105</v>
      </c>
      <c r="C4046" s="3" t="s">
        <v>8212</v>
      </c>
      <c r="D4046" s="6">
        <v>500</v>
      </c>
      <c r="E4046" s="8">
        <v>0</v>
      </c>
      <c r="F4046" t="s">
        <v>8220</v>
      </c>
      <c r="G4046" t="s">
        <v>8224</v>
      </c>
      <c r="H4046" t="s">
        <v>8246</v>
      </c>
      <c r="I4046">
        <v>1448805404</v>
      </c>
      <c r="J4046">
        <v>1446209804</v>
      </c>
      <c r="K4046" t="b">
        <v>0</v>
      </c>
      <c r="L4046">
        <v>0</v>
      </c>
      <c r="M4046" t="b">
        <v>0</v>
      </c>
      <c r="N4046" t="s">
        <v>8269</v>
      </c>
      <c r="O4046" s="9">
        <f t="shared" si="256"/>
        <v>0</v>
      </c>
      <c r="P4046">
        <f t="shared" si="257"/>
        <v>0</v>
      </c>
      <c r="Q4046" s="11" t="s">
        <v>8315</v>
      </c>
      <c r="R4046" t="s">
        <v>8316</v>
      </c>
      <c r="S4046" s="16">
        <f t="shared" si="258"/>
        <v>42307.539398148147</v>
      </c>
      <c r="T4046" s="16">
        <f t="shared" si="259"/>
        <v>42337.581064814818</v>
      </c>
    </row>
    <row r="4047" spans="1:20" ht="42" x14ac:dyDescent="0.3">
      <c r="A4047">
        <v>3563</v>
      </c>
      <c r="B4047" s="3" t="s">
        <v>3562</v>
      </c>
      <c r="C4047" s="3" t="s">
        <v>7673</v>
      </c>
      <c r="D4047" s="6">
        <v>500</v>
      </c>
      <c r="E4047" s="8">
        <v>527.45000000000005</v>
      </c>
      <c r="F4047" t="s">
        <v>8218</v>
      </c>
      <c r="G4047" t="s">
        <v>8224</v>
      </c>
      <c r="H4047" t="s">
        <v>8246</v>
      </c>
      <c r="I4047">
        <v>1470078000</v>
      </c>
      <c r="J4047">
        <v>1467648456</v>
      </c>
      <c r="K4047" t="b">
        <v>0</v>
      </c>
      <c r="L4047">
        <v>25</v>
      </c>
      <c r="M4047" t="b">
        <v>1</v>
      </c>
      <c r="N4047" t="s">
        <v>8269</v>
      </c>
      <c r="O4047" s="9">
        <f t="shared" ref="O4047:O4115" si="260">ROUND(E4047/D4047*100,0)</f>
        <v>105</v>
      </c>
      <c r="P4047">
        <f t="shared" ref="P4047:P4115" si="261">IFERROR(ROUND(E4047/L4047,2),0)</f>
        <v>21.1</v>
      </c>
      <c r="Q4047" s="11" t="s">
        <v>8315</v>
      </c>
      <c r="R4047" t="s">
        <v>8316</v>
      </c>
      <c r="S4047" s="16">
        <f t="shared" ref="S4047:S4115" si="262">(((J4047/60)/60/24)+DATE(1970,1,1))</f>
        <v>42555.671944444446</v>
      </c>
      <c r="T4047" s="16">
        <f t="shared" ref="T4047:T4115" si="263">(((I4047/60)/60)/24)+DATE(1970,1,1)</f>
        <v>42583.791666666672</v>
      </c>
    </row>
    <row r="4048" spans="1:20" ht="42" x14ac:dyDescent="0.3">
      <c r="A4048">
        <v>3255</v>
      </c>
      <c r="B4048" s="3" t="s">
        <v>3255</v>
      </c>
      <c r="C4048" s="3" t="s">
        <v>7365</v>
      </c>
      <c r="D4048" s="6">
        <v>300</v>
      </c>
      <c r="E4048" s="8">
        <v>525</v>
      </c>
      <c r="F4048" t="s">
        <v>8218</v>
      </c>
      <c r="G4048" t="s">
        <v>8224</v>
      </c>
      <c r="H4048" t="s">
        <v>8246</v>
      </c>
      <c r="I4048">
        <v>1412706375</v>
      </c>
      <c r="J4048">
        <v>1410114375</v>
      </c>
      <c r="K4048" t="b">
        <v>1</v>
      </c>
      <c r="L4048">
        <v>18</v>
      </c>
      <c r="M4048" t="b">
        <v>1</v>
      </c>
      <c r="N4048" t="s">
        <v>8269</v>
      </c>
      <c r="O4048" s="9">
        <f t="shared" si="260"/>
        <v>175</v>
      </c>
      <c r="P4048">
        <f t="shared" si="261"/>
        <v>29.17</v>
      </c>
      <c r="Q4048" s="11" t="s">
        <v>8315</v>
      </c>
      <c r="R4048" t="s">
        <v>8316</v>
      </c>
      <c r="S4048" s="16">
        <f t="shared" si="262"/>
        <v>41889.768229166664</v>
      </c>
      <c r="T4048" s="16">
        <f t="shared" si="263"/>
        <v>41919.768229166664</v>
      </c>
    </row>
    <row r="4049" spans="1:20" ht="28" x14ac:dyDescent="0.3">
      <c r="A4049">
        <v>2885</v>
      </c>
      <c r="B4049" s="3" t="s">
        <v>2885</v>
      </c>
      <c r="C4049" s="3" t="s">
        <v>6995</v>
      </c>
      <c r="D4049" s="6">
        <v>400</v>
      </c>
      <c r="E4049" s="8">
        <v>130</v>
      </c>
      <c r="F4049" t="s">
        <v>8220</v>
      </c>
      <c r="G4049" t="s">
        <v>8223</v>
      </c>
      <c r="H4049" t="s">
        <v>8245</v>
      </c>
      <c r="I4049">
        <v>1426294201</v>
      </c>
      <c r="J4049">
        <v>1423705801</v>
      </c>
      <c r="K4049" t="b">
        <v>0</v>
      </c>
      <c r="L4049">
        <v>5</v>
      </c>
      <c r="M4049" t="b">
        <v>0</v>
      </c>
      <c r="N4049" t="s">
        <v>8269</v>
      </c>
      <c r="O4049" s="9">
        <f t="shared" si="260"/>
        <v>33</v>
      </c>
      <c r="P4049">
        <f t="shared" si="261"/>
        <v>26</v>
      </c>
      <c r="Q4049" s="11" t="s">
        <v>8315</v>
      </c>
      <c r="R4049" t="s">
        <v>8316</v>
      </c>
      <c r="S4049" s="16">
        <f t="shared" si="262"/>
        <v>42047.07640046296</v>
      </c>
      <c r="T4049" s="16">
        <f t="shared" si="263"/>
        <v>42077.034733796296</v>
      </c>
    </row>
    <row r="4050" spans="1:20" ht="42" x14ac:dyDescent="0.3">
      <c r="A4050">
        <v>3651</v>
      </c>
      <c r="B4050" s="3" t="s">
        <v>3649</v>
      </c>
      <c r="C4050" s="3" t="s">
        <v>7761</v>
      </c>
      <c r="D4050" s="6">
        <v>500</v>
      </c>
      <c r="E4050" s="8">
        <v>520</v>
      </c>
      <c r="F4050" t="s">
        <v>8218</v>
      </c>
      <c r="G4050" t="s">
        <v>8223</v>
      </c>
      <c r="H4050" t="s">
        <v>8245</v>
      </c>
      <c r="I4050">
        <v>1407686340</v>
      </c>
      <c r="J4050">
        <v>1404833442</v>
      </c>
      <c r="K4050" t="b">
        <v>0</v>
      </c>
      <c r="L4050">
        <v>9</v>
      </c>
      <c r="M4050" t="b">
        <v>1</v>
      </c>
      <c r="N4050" t="s">
        <v>8269</v>
      </c>
      <c r="O4050" s="9">
        <f t="shared" si="260"/>
        <v>104</v>
      </c>
      <c r="P4050">
        <f t="shared" si="261"/>
        <v>57.78</v>
      </c>
      <c r="Q4050" s="11" t="s">
        <v>8315</v>
      </c>
      <c r="R4050" t="s">
        <v>8316</v>
      </c>
      <c r="S4050" s="16">
        <f t="shared" si="262"/>
        <v>41828.646319444444</v>
      </c>
      <c r="T4050" s="16">
        <f t="shared" si="263"/>
        <v>41861.665972222225</v>
      </c>
    </row>
    <row r="4051" spans="1:20" ht="42" x14ac:dyDescent="0.3">
      <c r="A4051">
        <v>3462</v>
      </c>
      <c r="B4051" s="3" t="s">
        <v>3461</v>
      </c>
      <c r="C4051" s="3" t="s">
        <v>7572</v>
      </c>
      <c r="D4051" s="6">
        <v>250</v>
      </c>
      <c r="E4051" s="8">
        <v>505</v>
      </c>
      <c r="F4051" t="s">
        <v>8218</v>
      </c>
      <c r="G4051" t="s">
        <v>8223</v>
      </c>
      <c r="H4051" t="s">
        <v>8245</v>
      </c>
      <c r="I4051">
        <v>1436551200</v>
      </c>
      <c r="J4051">
        <v>1435181628</v>
      </c>
      <c r="K4051" t="b">
        <v>0</v>
      </c>
      <c r="L4051">
        <v>17</v>
      </c>
      <c r="M4051" t="b">
        <v>1</v>
      </c>
      <c r="N4051" t="s">
        <v>8269</v>
      </c>
      <c r="O4051" s="9">
        <f t="shared" si="260"/>
        <v>202</v>
      </c>
      <c r="P4051">
        <f t="shared" si="261"/>
        <v>29.71</v>
      </c>
      <c r="Q4051" s="11" t="s">
        <v>8315</v>
      </c>
      <c r="R4051" t="s">
        <v>8316</v>
      </c>
      <c r="S4051" s="16">
        <f t="shared" si="262"/>
        <v>42179.898472222223</v>
      </c>
      <c r="T4051" s="16">
        <f t="shared" si="263"/>
        <v>42195.75</v>
      </c>
    </row>
    <row r="4052" spans="1:20" ht="42" x14ac:dyDescent="0.3">
      <c r="A4052">
        <v>3987</v>
      </c>
      <c r="B4052" s="3" t="s">
        <v>3983</v>
      </c>
      <c r="C4052" s="3" t="s">
        <v>8093</v>
      </c>
      <c r="D4052" s="6">
        <v>400</v>
      </c>
      <c r="E4052" s="8">
        <v>151</v>
      </c>
      <c r="F4052" t="s">
        <v>8220</v>
      </c>
      <c r="G4052" t="s">
        <v>8224</v>
      </c>
      <c r="H4052" t="s">
        <v>8246</v>
      </c>
      <c r="I4052">
        <v>1400278290</v>
      </c>
      <c r="J4052">
        <v>1399414290</v>
      </c>
      <c r="K4052" t="b">
        <v>0</v>
      </c>
      <c r="L4052">
        <v>13</v>
      </c>
      <c r="M4052" t="b">
        <v>0</v>
      </c>
      <c r="N4052" t="s">
        <v>8269</v>
      </c>
      <c r="O4052" s="9">
        <f t="shared" si="260"/>
        <v>38</v>
      </c>
      <c r="P4052">
        <f t="shared" si="261"/>
        <v>11.62</v>
      </c>
      <c r="Q4052" s="11" t="s">
        <v>8315</v>
      </c>
      <c r="R4052" t="s">
        <v>8316</v>
      </c>
      <c r="S4052" s="16">
        <f t="shared" si="262"/>
        <v>41765.92465277778</v>
      </c>
      <c r="T4052" s="16">
        <f t="shared" si="263"/>
        <v>41775.92465277778</v>
      </c>
    </row>
    <row r="4053" spans="1:20" ht="42" x14ac:dyDescent="0.3">
      <c r="A4053">
        <v>3558</v>
      </c>
      <c r="B4053" s="3" t="s">
        <v>3557</v>
      </c>
      <c r="C4053" s="3" t="s">
        <v>7668</v>
      </c>
      <c r="D4053" s="6">
        <v>350</v>
      </c>
      <c r="E4053" s="8">
        <v>504</v>
      </c>
      <c r="F4053" t="s">
        <v>8218</v>
      </c>
      <c r="G4053" t="s">
        <v>8224</v>
      </c>
      <c r="H4053" t="s">
        <v>8246</v>
      </c>
      <c r="I4053">
        <v>1435352400</v>
      </c>
      <c r="J4053">
        <v>1431718575</v>
      </c>
      <c r="K4053" t="b">
        <v>0</v>
      </c>
      <c r="L4053">
        <v>22</v>
      </c>
      <c r="M4053" t="b">
        <v>1</v>
      </c>
      <c r="N4053" t="s">
        <v>8269</v>
      </c>
      <c r="O4053" s="9">
        <f t="shared" si="260"/>
        <v>144</v>
      </c>
      <c r="P4053">
        <f t="shared" si="261"/>
        <v>22.91</v>
      </c>
      <c r="Q4053" s="11" t="s">
        <v>8315</v>
      </c>
      <c r="R4053" t="s">
        <v>8316</v>
      </c>
      <c r="S4053" s="16">
        <f t="shared" si="262"/>
        <v>42139.816840277781</v>
      </c>
      <c r="T4053" s="16">
        <f t="shared" si="263"/>
        <v>42181.875</v>
      </c>
    </row>
    <row r="4054" spans="1:20" ht="42" x14ac:dyDescent="0.3">
      <c r="A4054">
        <v>539</v>
      </c>
      <c r="B4054" s="3" t="s">
        <v>540</v>
      </c>
      <c r="C4054" s="3" t="s">
        <v>4649</v>
      </c>
      <c r="D4054" s="6">
        <v>500</v>
      </c>
      <c r="E4054" s="8">
        <v>503.22</v>
      </c>
      <c r="F4054" t="s">
        <v>8218</v>
      </c>
      <c r="G4054" t="s">
        <v>8224</v>
      </c>
      <c r="H4054" t="s">
        <v>8246</v>
      </c>
      <c r="I4054">
        <v>1467681107</v>
      </c>
      <c r="J4054">
        <v>1465866707</v>
      </c>
      <c r="K4054" t="b">
        <v>0</v>
      </c>
      <c r="L4054">
        <v>20</v>
      </c>
      <c r="M4054" t="b">
        <v>1</v>
      </c>
      <c r="N4054" t="s">
        <v>8269</v>
      </c>
      <c r="O4054" s="9">
        <f t="shared" si="260"/>
        <v>101</v>
      </c>
      <c r="P4054">
        <f t="shared" si="261"/>
        <v>25.16</v>
      </c>
      <c r="Q4054" s="11" t="s">
        <v>8315</v>
      </c>
      <c r="R4054" t="s">
        <v>8316</v>
      </c>
      <c r="S4054" s="16">
        <f t="shared" si="262"/>
        <v>42535.049849537041</v>
      </c>
      <c r="T4054" s="16">
        <f t="shared" si="263"/>
        <v>42556.049849537041</v>
      </c>
    </row>
    <row r="4055" spans="1:20" ht="42" x14ac:dyDescent="0.3">
      <c r="A4055">
        <v>3829</v>
      </c>
      <c r="B4055" s="3" t="s">
        <v>3826</v>
      </c>
      <c r="C4055" s="3" t="s">
        <v>7938</v>
      </c>
      <c r="D4055" s="6">
        <v>500</v>
      </c>
      <c r="E4055" s="8">
        <v>501</v>
      </c>
      <c r="F4055" t="s">
        <v>8218</v>
      </c>
      <c r="G4055" t="s">
        <v>8223</v>
      </c>
      <c r="H4055" t="s">
        <v>8245</v>
      </c>
      <c r="I4055">
        <v>1472676371</v>
      </c>
      <c r="J4055">
        <v>1470948371</v>
      </c>
      <c r="K4055" t="b">
        <v>0</v>
      </c>
      <c r="L4055">
        <v>8</v>
      </c>
      <c r="M4055" t="b">
        <v>1</v>
      </c>
      <c r="N4055" t="s">
        <v>8269</v>
      </c>
      <c r="O4055" s="9">
        <f t="shared" si="260"/>
        <v>100</v>
      </c>
      <c r="P4055">
        <f t="shared" si="261"/>
        <v>62.63</v>
      </c>
      <c r="Q4055" s="11" t="s">
        <v>8315</v>
      </c>
      <c r="R4055" t="s">
        <v>8316</v>
      </c>
      <c r="S4055" s="16">
        <f t="shared" si="262"/>
        <v>42593.865405092598</v>
      </c>
      <c r="T4055" s="16">
        <f t="shared" si="263"/>
        <v>42613.865405092598</v>
      </c>
    </row>
    <row r="4056" spans="1:20" ht="42" x14ac:dyDescent="0.3">
      <c r="A4056">
        <v>3392</v>
      </c>
      <c r="B4056" s="3" t="s">
        <v>3391</v>
      </c>
      <c r="C4056" s="3" t="s">
        <v>7502</v>
      </c>
      <c r="D4056" s="6">
        <v>500</v>
      </c>
      <c r="E4056" s="8">
        <v>500</v>
      </c>
      <c r="F4056" t="s">
        <v>8218</v>
      </c>
      <c r="G4056" t="s">
        <v>8224</v>
      </c>
      <c r="H4056" t="s">
        <v>8246</v>
      </c>
      <c r="I4056">
        <v>1462565855</v>
      </c>
      <c r="J4056">
        <v>1458245855</v>
      </c>
      <c r="K4056" t="b">
        <v>0</v>
      </c>
      <c r="L4056">
        <v>12</v>
      </c>
      <c r="M4056" t="b">
        <v>1</v>
      </c>
      <c r="N4056" t="s">
        <v>8269</v>
      </c>
      <c r="O4056" s="9">
        <f t="shared" si="260"/>
        <v>100</v>
      </c>
      <c r="P4056">
        <f t="shared" si="261"/>
        <v>41.67</v>
      </c>
      <c r="Q4056" s="11" t="s">
        <v>8315</v>
      </c>
      <c r="R4056" t="s">
        <v>8316</v>
      </c>
      <c r="S4056" s="16">
        <f t="shared" si="262"/>
        <v>42446.845543981486</v>
      </c>
      <c r="T4056" s="16">
        <f t="shared" si="263"/>
        <v>42496.845543981486</v>
      </c>
    </row>
    <row r="4057" spans="1:20" ht="28" x14ac:dyDescent="0.3">
      <c r="A4057">
        <v>3572</v>
      </c>
      <c r="B4057" s="3" t="s">
        <v>3571</v>
      </c>
      <c r="C4057" s="3" t="s">
        <v>7682</v>
      </c>
      <c r="D4057" s="6">
        <v>500</v>
      </c>
      <c r="E4057" s="8">
        <v>500</v>
      </c>
      <c r="F4057" t="s">
        <v>8218</v>
      </c>
      <c r="G4057" t="s">
        <v>8224</v>
      </c>
      <c r="H4057" t="s">
        <v>8246</v>
      </c>
      <c r="I4057">
        <v>1434894082</v>
      </c>
      <c r="J4057">
        <v>1432302082</v>
      </c>
      <c r="K4057" t="b">
        <v>0</v>
      </c>
      <c r="L4057">
        <v>9</v>
      </c>
      <c r="M4057" t="b">
        <v>1</v>
      </c>
      <c r="N4057" t="s">
        <v>8269</v>
      </c>
      <c r="O4057" s="9">
        <f t="shared" si="260"/>
        <v>100</v>
      </c>
      <c r="P4057">
        <f t="shared" si="261"/>
        <v>55.56</v>
      </c>
      <c r="Q4057" s="11" t="s">
        <v>8315</v>
      </c>
      <c r="R4057" t="s">
        <v>8316</v>
      </c>
      <c r="S4057" s="16">
        <f t="shared" si="262"/>
        <v>42146.570393518516</v>
      </c>
      <c r="T4057" s="16">
        <f t="shared" si="263"/>
        <v>42176.570393518516</v>
      </c>
    </row>
    <row r="4058" spans="1:20" ht="42" x14ac:dyDescent="0.3">
      <c r="A4058">
        <v>3579</v>
      </c>
      <c r="B4058" s="3" t="s">
        <v>3578</v>
      </c>
      <c r="C4058" s="3" t="s">
        <v>7689</v>
      </c>
      <c r="D4058" s="6">
        <v>500</v>
      </c>
      <c r="E4058" s="8">
        <v>500</v>
      </c>
      <c r="F4058" t="s">
        <v>8218</v>
      </c>
      <c r="G4058" t="s">
        <v>8224</v>
      </c>
      <c r="H4058" t="s">
        <v>8246</v>
      </c>
      <c r="I4058">
        <v>1459444656</v>
      </c>
      <c r="J4058">
        <v>1456856256</v>
      </c>
      <c r="K4058" t="b">
        <v>0</v>
      </c>
      <c r="L4058">
        <v>14</v>
      </c>
      <c r="M4058" t="b">
        <v>1</v>
      </c>
      <c r="N4058" t="s">
        <v>8269</v>
      </c>
      <c r="O4058" s="9">
        <f t="shared" si="260"/>
        <v>100</v>
      </c>
      <c r="P4058">
        <f t="shared" si="261"/>
        <v>35.71</v>
      </c>
      <c r="Q4058" s="11" t="s">
        <v>8315</v>
      </c>
      <c r="R4058" t="s">
        <v>8316</v>
      </c>
      <c r="S4058" s="16">
        <f t="shared" si="262"/>
        <v>42430.762222222227</v>
      </c>
      <c r="T4058" s="16">
        <f t="shared" si="263"/>
        <v>42460.720555555556</v>
      </c>
    </row>
    <row r="4059" spans="1:20" ht="42" x14ac:dyDescent="0.3">
      <c r="A4059">
        <v>3650</v>
      </c>
      <c r="B4059" s="3" t="s">
        <v>3648</v>
      </c>
      <c r="C4059" s="3" t="s">
        <v>7760</v>
      </c>
      <c r="D4059" s="6">
        <v>500</v>
      </c>
      <c r="E4059" s="8">
        <v>500</v>
      </c>
      <c r="F4059" t="s">
        <v>8218</v>
      </c>
      <c r="G4059" t="s">
        <v>8224</v>
      </c>
      <c r="H4059" t="s">
        <v>8246</v>
      </c>
      <c r="I4059">
        <v>1454412584</v>
      </c>
      <c r="J4059">
        <v>1452598184</v>
      </c>
      <c r="K4059" t="b">
        <v>0</v>
      </c>
      <c r="L4059">
        <v>17</v>
      </c>
      <c r="M4059" t="b">
        <v>1</v>
      </c>
      <c r="N4059" t="s">
        <v>8269</v>
      </c>
      <c r="O4059" s="9">
        <f t="shared" si="260"/>
        <v>100</v>
      </c>
      <c r="P4059">
        <f t="shared" si="261"/>
        <v>29.41</v>
      </c>
      <c r="Q4059" s="11" t="s">
        <v>8315</v>
      </c>
      <c r="R4059" t="s">
        <v>8316</v>
      </c>
      <c r="S4059" s="16">
        <f t="shared" si="262"/>
        <v>42381.478981481487</v>
      </c>
      <c r="T4059" s="16">
        <f t="shared" si="263"/>
        <v>42402.478981481487</v>
      </c>
    </row>
    <row r="4060" spans="1:20" ht="42" x14ac:dyDescent="0.3">
      <c r="A4060">
        <v>2836</v>
      </c>
      <c r="B4060" s="3" t="s">
        <v>2836</v>
      </c>
      <c r="C4060" s="3" t="s">
        <v>6946</v>
      </c>
      <c r="D4060" s="6">
        <v>450</v>
      </c>
      <c r="E4060" s="8">
        <v>485</v>
      </c>
      <c r="F4060" t="s">
        <v>8218</v>
      </c>
      <c r="G4060" t="s">
        <v>8223</v>
      </c>
      <c r="H4060" t="s">
        <v>8245</v>
      </c>
      <c r="I4060">
        <v>1487393940</v>
      </c>
      <c r="J4060">
        <v>1484115418</v>
      </c>
      <c r="K4060" t="b">
        <v>0</v>
      </c>
      <c r="L4060">
        <v>11</v>
      </c>
      <c r="M4060" t="b">
        <v>1</v>
      </c>
      <c r="N4060" t="s">
        <v>8269</v>
      </c>
      <c r="O4060" s="9">
        <f t="shared" si="260"/>
        <v>108</v>
      </c>
      <c r="P4060">
        <f t="shared" si="261"/>
        <v>44.09</v>
      </c>
      <c r="Q4060" s="11" t="s">
        <v>8315</v>
      </c>
      <c r="R4060" t="s">
        <v>8316</v>
      </c>
      <c r="S4060" s="16">
        <f t="shared" si="262"/>
        <v>42746.261782407411</v>
      </c>
      <c r="T4060" s="16">
        <f t="shared" si="263"/>
        <v>42784.207638888889</v>
      </c>
    </row>
    <row r="4061" spans="1:20" ht="42" x14ac:dyDescent="0.3">
      <c r="A4061">
        <v>3405</v>
      </c>
      <c r="B4061" s="3" t="s">
        <v>3404</v>
      </c>
      <c r="C4061" s="3" t="s">
        <v>7515</v>
      </c>
      <c r="D4061" s="6">
        <v>350</v>
      </c>
      <c r="E4061" s="8">
        <v>481.5</v>
      </c>
      <c r="F4061" t="s">
        <v>8218</v>
      </c>
      <c r="G4061" t="s">
        <v>8224</v>
      </c>
      <c r="H4061" t="s">
        <v>8246</v>
      </c>
      <c r="I4061">
        <v>1456876740</v>
      </c>
      <c r="J4061">
        <v>1455063886</v>
      </c>
      <c r="K4061" t="b">
        <v>0</v>
      </c>
      <c r="L4061">
        <v>17</v>
      </c>
      <c r="M4061" t="b">
        <v>1</v>
      </c>
      <c r="N4061" t="s">
        <v>8269</v>
      </c>
      <c r="O4061" s="9">
        <f t="shared" si="260"/>
        <v>138</v>
      </c>
      <c r="P4061">
        <f t="shared" si="261"/>
        <v>28.32</v>
      </c>
      <c r="Q4061" s="11" t="s">
        <v>8315</v>
      </c>
      <c r="R4061" t="s">
        <v>8316</v>
      </c>
      <c r="S4061" s="16">
        <f t="shared" si="262"/>
        <v>42410.017199074078</v>
      </c>
      <c r="T4061" s="16">
        <f t="shared" si="263"/>
        <v>42430.999305555553</v>
      </c>
    </row>
    <row r="4062" spans="1:20" ht="42" x14ac:dyDescent="0.3">
      <c r="A4062">
        <v>3562</v>
      </c>
      <c r="B4062" s="3" t="s">
        <v>3561</v>
      </c>
      <c r="C4062" s="3" t="s">
        <v>7672</v>
      </c>
      <c r="D4062" s="6">
        <v>315</v>
      </c>
      <c r="E4062" s="8">
        <v>469</v>
      </c>
      <c r="F4062" t="s">
        <v>8218</v>
      </c>
      <c r="G4062" t="s">
        <v>8224</v>
      </c>
      <c r="H4062" t="s">
        <v>8246</v>
      </c>
      <c r="I4062">
        <v>1457906400</v>
      </c>
      <c r="J4062">
        <v>1457115427</v>
      </c>
      <c r="K4062" t="b">
        <v>0</v>
      </c>
      <c r="L4062">
        <v>31</v>
      </c>
      <c r="M4062" t="b">
        <v>1</v>
      </c>
      <c r="N4062" t="s">
        <v>8269</v>
      </c>
      <c r="O4062" s="9">
        <f t="shared" si="260"/>
        <v>149</v>
      </c>
      <c r="P4062">
        <f t="shared" si="261"/>
        <v>15.13</v>
      </c>
      <c r="Q4062" s="11" t="s">
        <v>8315</v>
      </c>
      <c r="R4062" t="s">
        <v>8316</v>
      </c>
      <c r="S4062" s="16">
        <f t="shared" si="262"/>
        <v>42433.761886574073</v>
      </c>
      <c r="T4062" s="16">
        <f t="shared" si="263"/>
        <v>42442.916666666672</v>
      </c>
    </row>
    <row r="4063" spans="1:20" ht="56" x14ac:dyDescent="0.3">
      <c r="A4063">
        <v>3605</v>
      </c>
      <c r="B4063" s="3" t="s">
        <v>3604</v>
      </c>
      <c r="C4063" s="3" t="s">
        <v>7715</v>
      </c>
      <c r="D4063" s="6">
        <v>250</v>
      </c>
      <c r="E4063" s="8">
        <v>460</v>
      </c>
      <c r="F4063" t="s">
        <v>8218</v>
      </c>
      <c r="G4063" t="s">
        <v>8224</v>
      </c>
      <c r="H4063" t="s">
        <v>8246</v>
      </c>
      <c r="I4063">
        <v>1455390126</v>
      </c>
      <c r="J4063">
        <v>1452798126</v>
      </c>
      <c r="K4063" t="b">
        <v>0</v>
      </c>
      <c r="L4063">
        <v>15</v>
      </c>
      <c r="M4063" t="b">
        <v>1</v>
      </c>
      <c r="N4063" t="s">
        <v>8269</v>
      </c>
      <c r="O4063" s="9">
        <f t="shared" si="260"/>
        <v>184</v>
      </c>
      <c r="P4063">
        <f t="shared" si="261"/>
        <v>30.67</v>
      </c>
      <c r="Q4063" s="11" t="s">
        <v>8315</v>
      </c>
      <c r="R4063" t="s">
        <v>8316</v>
      </c>
      <c r="S4063" s="16">
        <f t="shared" si="262"/>
        <v>42383.793124999997</v>
      </c>
      <c r="T4063" s="16">
        <f t="shared" si="263"/>
        <v>42413.793124999997</v>
      </c>
    </row>
    <row r="4064" spans="1:20" ht="42" x14ac:dyDescent="0.3">
      <c r="A4064">
        <v>3325</v>
      </c>
      <c r="B4064" s="3" t="s">
        <v>3325</v>
      </c>
      <c r="C4064" s="3" t="s">
        <v>7435</v>
      </c>
      <c r="D4064" s="6">
        <v>400</v>
      </c>
      <c r="E4064" s="8">
        <v>450</v>
      </c>
      <c r="F4064" t="s">
        <v>8218</v>
      </c>
      <c r="G4064" t="s">
        <v>8224</v>
      </c>
      <c r="H4064" t="s">
        <v>8246</v>
      </c>
      <c r="I4064">
        <v>1428256277</v>
      </c>
      <c r="J4064">
        <v>1425235877</v>
      </c>
      <c r="K4064" t="b">
        <v>0</v>
      </c>
      <c r="L4064">
        <v>15</v>
      </c>
      <c r="M4064" t="b">
        <v>1</v>
      </c>
      <c r="N4064" t="s">
        <v>8269</v>
      </c>
      <c r="O4064" s="9">
        <f t="shared" si="260"/>
        <v>113</v>
      </c>
      <c r="P4064">
        <f t="shared" si="261"/>
        <v>30</v>
      </c>
      <c r="Q4064" s="11" t="s">
        <v>8315</v>
      </c>
      <c r="R4064" t="s">
        <v>8316</v>
      </c>
      <c r="S4064" s="16">
        <f t="shared" si="262"/>
        <v>42064.785613425927</v>
      </c>
      <c r="T4064" s="16">
        <f t="shared" si="263"/>
        <v>42099.743946759263</v>
      </c>
    </row>
    <row r="4065" spans="1:20" ht="56" x14ac:dyDescent="0.3">
      <c r="A4065">
        <v>2805</v>
      </c>
      <c r="B4065" s="3" t="s">
        <v>2805</v>
      </c>
      <c r="C4065" s="3" t="s">
        <v>6915</v>
      </c>
      <c r="D4065" s="6">
        <v>400</v>
      </c>
      <c r="E4065" s="8">
        <v>440</v>
      </c>
      <c r="F4065" t="s">
        <v>8218</v>
      </c>
      <c r="G4065" t="s">
        <v>8224</v>
      </c>
      <c r="H4065" t="s">
        <v>8246</v>
      </c>
      <c r="I4065">
        <v>1440245273</v>
      </c>
      <c r="J4065">
        <v>1438085273</v>
      </c>
      <c r="K4065" t="b">
        <v>0</v>
      </c>
      <c r="L4065">
        <v>18</v>
      </c>
      <c r="M4065" t="b">
        <v>1</v>
      </c>
      <c r="N4065" t="s">
        <v>8269</v>
      </c>
      <c r="O4065" s="9">
        <f t="shared" si="260"/>
        <v>110</v>
      </c>
      <c r="P4065">
        <f t="shared" si="261"/>
        <v>24.44</v>
      </c>
      <c r="Q4065" s="11" t="s">
        <v>8315</v>
      </c>
      <c r="R4065" t="s">
        <v>8316</v>
      </c>
      <c r="S4065" s="16">
        <f t="shared" si="262"/>
        <v>42213.505474537036</v>
      </c>
      <c r="T4065" s="16">
        <f t="shared" si="263"/>
        <v>42238.505474537036</v>
      </c>
    </row>
    <row r="4066" spans="1:20" ht="42" x14ac:dyDescent="0.3">
      <c r="A4066">
        <v>3693</v>
      </c>
      <c r="B4066" s="3" t="s">
        <v>3690</v>
      </c>
      <c r="C4066" s="3" t="s">
        <v>7803</v>
      </c>
      <c r="D4066" s="6">
        <v>333</v>
      </c>
      <c r="E4066" s="8">
        <v>430</v>
      </c>
      <c r="F4066" t="s">
        <v>8218</v>
      </c>
      <c r="G4066" t="s">
        <v>8224</v>
      </c>
      <c r="H4066" t="s">
        <v>8246</v>
      </c>
      <c r="I4066">
        <v>1448922600</v>
      </c>
      <c r="J4066">
        <v>1446352529</v>
      </c>
      <c r="K4066" t="b">
        <v>0</v>
      </c>
      <c r="L4066">
        <v>14</v>
      </c>
      <c r="M4066" t="b">
        <v>1</v>
      </c>
      <c r="N4066" t="s">
        <v>8269</v>
      </c>
      <c r="O4066" s="9">
        <f t="shared" si="260"/>
        <v>129</v>
      </c>
      <c r="P4066">
        <f t="shared" si="261"/>
        <v>30.71</v>
      </c>
      <c r="Q4066" s="11" t="s">
        <v>8315</v>
      </c>
      <c r="R4066" t="s">
        <v>8316</v>
      </c>
      <c r="S4066" s="16">
        <f t="shared" si="262"/>
        <v>42309.191307870366</v>
      </c>
      <c r="T4066" s="16">
        <f t="shared" si="263"/>
        <v>42338.9375</v>
      </c>
    </row>
    <row r="4067" spans="1:20" ht="42" x14ac:dyDescent="0.3">
      <c r="A4067">
        <v>3820</v>
      </c>
      <c r="B4067" s="3" t="s">
        <v>3817</v>
      </c>
      <c r="C4067" s="3" t="s">
        <v>7929</v>
      </c>
      <c r="D4067" s="6">
        <v>300</v>
      </c>
      <c r="E4067" s="8">
        <v>430</v>
      </c>
      <c r="F4067" t="s">
        <v>8218</v>
      </c>
      <c r="G4067" t="s">
        <v>8224</v>
      </c>
      <c r="H4067" t="s">
        <v>8246</v>
      </c>
      <c r="I4067">
        <v>1436110717</v>
      </c>
      <c r="J4067">
        <v>1433518717</v>
      </c>
      <c r="K4067" t="b">
        <v>0</v>
      </c>
      <c r="L4067">
        <v>20</v>
      </c>
      <c r="M4067" t="b">
        <v>1</v>
      </c>
      <c r="N4067" t="s">
        <v>8269</v>
      </c>
      <c r="O4067" s="9">
        <f t="shared" si="260"/>
        <v>143</v>
      </c>
      <c r="P4067">
        <f t="shared" si="261"/>
        <v>21.5</v>
      </c>
      <c r="Q4067" s="11" t="s">
        <v>8315</v>
      </c>
      <c r="R4067" t="s">
        <v>8316</v>
      </c>
      <c r="S4067" s="16">
        <f t="shared" si="262"/>
        <v>42160.651817129634</v>
      </c>
      <c r="T4067" s="16">
        <f t="shared" si="263"/>
        <v>42190.651817129634</v>
      </c>
    </row>
    <row r="4068" spans="1:20" ht="28" x14ac:dyDescent="0.3">
      <c r="A4068">
        <v>3719</v>
      </c>
      <c r="B4068" s="3" t="s">
        <v>3716</v>
      </c>
      <c r="C4068" s="3" t="s">
        <v>7829</v>
      </c>
      <c r="D4068" s="6">
        <v>200</v>
      </c>
      <c r="E4068" s="8">
        <v>420</v>
      </c>
      <c r="F4068" t="s">
        <v>8218</v>
      </c>
      <c r="G4068" t="s">
        <v>8224</v>
      </c>
      <c r="H4068" t="s">
        <v>8246</v>
      </c>
      <c r="I4068">
        <v>1434994266</v>
      </c>
      <c r="J4068">
        <v>1432402266</v>
      </c>
      <c r="K4068" t="b">
        <v>0</v>
      </c>
      <c r="L4068">
        <v>4</v>
      </c>
      <c r="M4068" t="b">
        <v>1</v>
      </c>
      <c r="N4068" t="s">
        <v>8269</v>
      </c>
      <c r="O4068" s="9">
        <f t="shared" si="260"/>
        <v>210</v>
      </c>
      <c r="P4068">
        <f t="shared" si="261"/>
        <v>105</v>
      </c>
      <c r="Q4068" s="11" t="s">
        <v>8315</v>
      </c>
      <c r="R4068" t="s">
        <v>8316</v>
      </c>
      <c r="S4068" s="16">
        <f t="shared" si="262"/>
        <v>42147.729930555557</v>
      </c>
      <c r="T4068" s="16">
        <f t="shared" si="263"/>
        <v>42177.729930555557</v>
      </c>
    </row>
    <row r="4069" spans="1:20" ht="42" x14ac:dyDescent="0.3">
      <c r="A4069">
        <v>3704</v>
      </c>
      <c r="B4069" s="3" t="s">
        <v>3701</v>
      </c>
      <c r="C4069" s="3" t="s">
        <v>7814</v>
      </c>
      <c r="D4069" s="6">
        <v>300</v>
      </c>
      <c r="E4069" s="8">
        <v>409.01</v>
      </c>
      <c r="F4069" t="s">
        <v>8218</v>
      </c>
      <c r="G4069" t="s">
        <v>8224</v>
      </c>
      <c r="H4069" t="s">
        <v>8246</v>
      </c>
      <c r="I4069">
        <v>1464712394</v>
      </c>
      <c r="J4069">
        <v>1459528394</v>
      </c>
      <c r="K4069" t="b">
        <v>0</v>
      </c>
      <c r="L4069">
        <v>27</v>
      </c>
      <c r="M4069" t="b">
        <v>1</v>
      </c>
      <c r="N4069" t="s">
        <v>8269</v>
      </c>
      <c r="O4069" s="9">
        <f t="shared" si="260"/>
        <v>136</v>
      </c>
      <c r="P4069">
        <f t="shared" si="261"/>
        <v>15.15</v>
      </c>
      <c r="Q4069" s="11" t="s">
        <v>8315</v>
      </c>
      <c r="R4069" t="s">
        <v>8316</v>
      </c>
      <c r="S4069" s="16">
        <f t="shared" si="262"/>
        <v>42461.689745370371</v>
      </c>
      <c r="T4069" s="16">
        <f t="shared" si="263"/>
        <v>42521.689745370371</v>
      </c>
    </row>
    <row r="4070" spans="1:20" ht="42" x14ac:dyDescent="0.3">
      <c r="A4070">
        <v>4043</v>
      </c>
      <c r="B4070" s="3" t="s">
        <v>4039</v>
      </c>
      <c r="C4070" s="3" t="s">
        <v>8147</v>
      </c>
      <c r="D4070" s="6">
        <v>300</v>
      </c>
      <c r="E4070" s="8">
        <v>0</v>
      </c>
      <c r="F4070" t="s">
        <v>8220</v>
      </c>
      <c r="G4070" t="s">
        <v>8228</v>
      </c>
      <c r="H4070" t="s">
        <v>8250</v>
      </c>
      <c r="I4070">
        <v>1416524325</v>
      </c>
      <c r="J4070">
        <v>1415228325</v>
      </c>
      <c r="K4070" t="b">
        <v>0</v>
      </c>
      <c r="L4070">
        <v>0</v>
      </c>
      <c r="M4070" t="b">
        <v>0</v>
      </c>
      <c r="N4070" t="s">
        <v>8269</v>
      </c>
      <c r="O4070" s="9">
        <f t="shared" si="260"/>
        <v>0</v>
      </c>
      <c r="P4070">
        <f t="shared" si="261"/>
        <v>0</v>
      </c>
      <c r="Q4070" s="11" t="s">
        <v>8315</v>
      </c>
      <c r="R4070" t="s">
        <v>8316</v>
      </c>
      <c r="S4070" s="16">
        <f t="shared" si="262"/>
        <v>41948.957465277781</v>
      </c>
      <c r="T4070" s="16">
        <f t="shared" si="263"/>
        <v>41963.957465277781</v>
      </c>
    </row>
    <row r="4071" spans="1:20" ht="42" x14ac:dyDescent="0.3">
      <c r="A4071">
        <v>4110</v>
      </c>
      <c r="B4071" s="3" t="s">
        <v>4106</v>
      </c>
      <c r="C4071" s="3" t="s">
        <v>8213</v>
      </c>
      <c r="D4071" s="6">
        <v>300</v>
      </c>
      <c r="E4071" s="8">
        <v>86</v>
      </c>
      <c r="F4071" t="s">
        <v>8220</v>
      </c>
      <c r="G4071" t="s">
        <v>8224</v>
      </c>
      <c r="H4071" t="s">
        <v>8246</v>
      </c>
      <c r="I4071">
        <v>1469113351</v>
      </c>
      <c r="J4071">
        <v>1463929351</v>
      </c>
      <c r="K4071" t="b">
        <v>0</v>
      </c>
      <c r="L4071">
        <v>6</v>
      </c>
      <c r="M4071" t="b">
        <v>0</v>
      </c>
      <c r="N4071" t="s">
        <v>8269</v>
      </c>
      <c r="O4071" s="9">
        <f t="shared" si="260"/>
        <v>29</v>
      </c>
      <c r="P4071">
        <f t="shared" si="261"/>
        <v>14.33</v>
      </c>
      <c r="Q4071" s="11" t="s">
        <v>8315</v>
      </c>
      <c r="R4071" t="s">
        <v>8316</v>
      </c>
      <c r="S4071" s="16">
        <f t="shared" si="262"/>
        <v>42512.626747685179</v>
      </c>
      <c r="T4071" s="16">
        <f t="shared" si="263"/>
        <v>42572.626747685179</v>
      </c>
    </row>
    <row r="4072" spans="1:20" ht="28" x14ac:dyDescent="0.3">
      <c r="A4072">
        <v>4100</v>
      </c>
      <c r="B4072" s="3" t="s">
        <v>4096</v>
      </c>
      <c r="C4072" s="3" t="s">
        <v>8203</v>
      </c>
      <c r="D4072" s="6">
        <v>270</v>
      </c>
      <c r="E4072" s="8">
        <v>0</v>
      </c>
      <c r="F4072" t="s">
        <v>8220</v>
      </c>
      <c r="G4072" t="s">
        <v>8223</v>
      </c>
      <c r="H4072" t="s">
        <v>8245</v>
      </c>
      <c r="I4072">
        <v>1414205990</v>
      </c>
      <c r="J4072">
        <v>1413341990</v>
      </c>
      <c r="K4072" t="b">
        <v>0</v>
      </c>
      <c r="L4072">
        <v>0</v>
      </c>
      <c r="M4072" t="b">
        <v>0</v>
      </c>
      <c r="N4072" t="s">
        <v>8269</v>
      </c>
      <c r="O4072" s="9">
        <f t="shared" si="260"/>
        <v>0</v>
      </c>
      <c r="P4072">
        <f t="shared" si="261"/>
        <v>0</v>
      </c>
      <c r="Q4072" s="11" t="s">
        <v>8315</v>
      </c>
      <c r="R4072" t="s">
        <v>8316</v>
      </c>
      <c r="S4072" s="16">
        <f t="shared" si="262"/>
        <v>41927.124884259261</v>
      </c>
      <c r="T4072" s="16">
        <f t="shared" si="263"/>
        <v>41937.124884259261</v>
      </c>
    </row>
    <row r="4073" spans="1:20" ht="42" x14ac:dyDescent="0.3">
      <c r="A4073">
        <v>3494</v>
      </c>
      <c r="B4073" s="3" t="s">
        <v>3493</v>
      </c>
      <c r="C4073" s="3" t="s">
        <v>7604</v>
      </c>
      <c r="D4073" s="6">
        <v>400</v>
      </c>
      <c r="E4073" s="8">
        <v>400</v>
      </c>
      <c r="F4073" t="s">
        <v>8218</v>
      </c>
      <c r="G4073" t="s">
        <v>8223</v>
      </c>
      <c r="H4073" t="s">
        <v>8245</v>
      </c>
      <c r="I4073">
        <v>1480140000</v>
      </c>
      <c r="J4073">
        <v>1479186575</v>
      </c>
      <c r="K4073" t="b">
        <v>0</v>
      </c>
      <c r="L4073">
        <v>13</v>
      </c>
      <c r="M4073" t="b">
        <v>1</v>
      </c>
      <c r="N4073" t="s">
        <v>8269</v>
      </c>
      <c r="O4073" s="9">
        <f t="shared" si="260"/>
        <v>100</v>
      </c>
      <c r="P4073">
        <f t="shared" si="261"/>
        <v>30.77</v>
      </c>
      <c r="Q4073" s="11" t="s">
        <v>8315</v>
      </c>
      <c r="R4073" t="s">
        <v>8316</v>
      </c>
      <c r="S4073" s="16">
        <f t="shared" si="262"/>
        <v>42689.214988425927</v>
      </c>
      <c r="T4073" s="16">
        <f t="shared" si="263"/>
        <v>42700.25</v>
      </c>
    </row>
    <row r="4074" spans="1:20" ht="42" x14ac:dyDescent="0.3">
      <c r="A4074">
        <v>3453</v>
      </c>
      <c r="B4074" s="3" t="s">
        <v>3452</v>
      </c>
      <c r="C4074" s="3" t="s">
        <v>7563</v>
      </c>
      <c r="D4074" s="6">
        <v>300</v>
      </c>
      <c r="E4074" s="8">
        <v>385</v>
      </c>
      <c r="F4074" t="s">
        <v>8218</v>
      </c>
      <c r="G4074" t="s">
        <v>8224</v>
      </c>
      <c r="H4074" t="s">
        <v>8246</v>
      </c>
      <c r="I4074">
        <v>1471130956</v>
      </c>
      <c r="J4074">
        <v>1465946956</v>
      </c>
      <c r="K4074" t="b">
        <v>0</v>
      </c>
      <c r="L4074">
        <v>14</v>
      </c>
      <c r="M4074" t="b">
        <v>1</v>
      </c>
      <c r="N4074" t="s">
        <v>8269</v>
      </c>
      <c r="O4074" s="9">
        <f t="shared" si="260"/>
        <v>128</v>
      </c>
      <c r="P4074">
        <f t="shared" si="261"/>
        <v>27.5</v>
      </c>
      <c r="Q4074" s="11" t="s">
        <v>8315</v>
      </c>
      <c r="R4074" t="s">
        <v>8316</v>
      </c>
      <c r="S4074" s="16">
        <f t="shared" si="262"/>
        <v>42535.97865740741</v>
      </c>
      <c r="T4074" s="16">
        <f t="shared" si="263"/>
        <v>42595.97865740741</v>
      </c>
    </row>
    <row r="4075" spans="1:20" ht="42" x14ac:dyDescent="0.3">
      <c r="A4075">
        <v>2861</v>
      </c>
      <c r="B4075" s="3" t="s">
        <v>2861</v>
      </c>
      <c r="C4075" s="3" t="s">
        <v>6971</v>
      </c>
      <c r="D4075" s="6">
        <v>250</v>
      </c>
      <c r="E4075" s="8">
        <v>80</v>
      </c>
      <c r="F4075" t="s">
        <v>8220</v>
      </c>
      <c r="G4075" t="s">
        <v>8225</v>
      </c>
      <c r="H4075" t="s">
        <v>8247</v>
      </c>
      <c r="I4075">
        <v>1443103848</v>
      </c>
      <c r="J4075">
        <v>1441894248</v>
      </c>
      <c r="K4075" t="b">
        <v>0</v>
      </c>
      <c r="L4075">
        <v>3</v>
      </c>
      <c r="M4075" t="b">
        <v>0</v>
      </c>
      <c r="N4075" t="s">
        <v>8269</v>
      </c>
      <c r="O4075" s="9">
        <f t="shared" si="260"/>
        <v>32</v>
      </c>
      <c r="P4075">
        <f t="shared" si="261"/>
        <v>26.67</v>
      </c>
      <c r="Q4075" s="11" t="s">
        <v>8315</v>
      </c>
      <c r="R4075" t="s">
        <v>8316</v>
      </c>
      <c r="S4075" s="16">
        <f t="shared" si="262"/>
        <v>42257.590833333335</v>
      </c>
      <c r="T4075" s="16">
        <f t="shared" si="263"/>
        <v>42271.590833333335</v>
      </c>
    </row>
    <row r="4076" spans="1:20" ht="42" x14ac:dyDescent="0.3">
      <c r="A4076">
        <v>3725</v>
      </c>
      <c r="B4076" s="3" t="s">
        <v>3722</v>
      </c>
      <c r="C4076" s="3" t="s">
        <v>7835</v>
      </c>
      <c r="D4076" s="6">
        <v>300</v>
      </c>
      <c r="E4076" s="8">
        <v>381</v>
      </c>
      <c r="F4076" t="s">
        <v>8218</v>
      </c>
      <c r="G4076" t="s">
        <v>8224</v>
      </c>
      <c r="H4076" t="s">
        <v>8246</v>
      </c>
      <c r="I4076">
        <v>1455831000</v>
      </c>
      <c r="J4076">
        <v>1454366467</v>
      </c>
      <c r="K4076" t="b">
        <v>0</v>
      </c>
      <c r="L4076">
        <v>15</v>
      </c>
      <c r="M4076" t="b">
        <v>1</v>
      </c>
      <c r="N4076" t="s">
        <v>8269</v>
      </c>
      <c r="O4076" s="9">
        <f t="shared" si="260"/>
        <v>127</v>
      </c>
      <c r="P4076">
        <f t="shared" si="261"/>
        <v>25.4</v>
      </c>
      <c r="Q4076" s="11" t="s">
        <v>8315</v>
      </c>
      <c r="R4076" t="s">
        <v>8316</v>
      </c>
      <c r="S4076" s="16">
        <f t="shared" si="262"/>
        <v>42401.945219907408</v>
      </c>
      <c r="T4076" s="16">
        <f t="shared" si="263"/>
        <v>42418.895833333328</v>
      </c>
    </row>
    <row r="4077" spans="1:20" ht="28" x14ac:dyDescent="0.3">
      <c r="A4077">
        <v>3470</v>
      </c>
      <c r="B4077" s="3" t="s">
        <v>3469</v>
      </c>
      <c r="C4077" s="3" t="s">
        <v>7580</v>
      </c>
      <c r="D4077" s="6">
        <v>250</v>
      </c>
      <c r="E4077" s="8">
        <v>375</v>
      </c>
      <c r="F4077" t="s">
        <v>8218</v>
      </c>
      <c r="G4077" t="s">
        <v>8223</v>
      </c>
      <c r="H4077" t="s">
        <v>8245</v>
      </c>
      <c r="I4077">
        <v>1468618680</v>
      </c>
      <c r="J4077">
        <v>1465345902</v>
      </c>
      <c r="K4077" t="b">
        <v>0</v>
      </c>
      <c r="L4077">
        <v>9</v>
      </c>
      <c r="M4077" t="b">
        <v>1</v>
      </c>
      <c r="N4077" t="s">
        <v>8269</v>
      </c>
      <c r="O4077" s="9">
        <f t="shared" si="260"/>
        <v>150</v>
      </c>
      <c r="P4077">
        <f t="shared" si="261"/>
        <v>41.67</v>
      </c>
      <c r="Q4077" s="11" t="s">
        <v>8315</v>
      </c>
      <c r="R4077" t="s">
        <v>8316</v>
      </c>
      <c r="S4077" s="16">
        <f t="shared" si="262"/>
        <v>42529.022013888884</v>
      </c>
      <c r="T4077" s="16">
        <f t="shared" si="263"/>
        <v>42566.901388888888</v>
      </c>
    </row>
    <row r="4078" spans="1:20" ht="42" x14ac:dyDescent="0.3">
      <c r="A4078">
        <v>3540</v>
      </c>
      <c r="B4078" s="3" t="s">
        <v>3539</v>
      </c>
      <c r="C4078" s="3" t="s">
        <v>7650</v>
      </c>
      <c r="D4078" s="6">
        <v>300</v>
      </c>
      <c r="E4078" s="8">
        <v>369</v>
      </c>
      <c r="F4078" t="s">
        <v>8218</v>
      </c>
      <c r="G4078" t="s">
        <v>8224</v>
      </c>
      <c r="H4078" t="s">
        <v>8246</v>
      </c>
      <c r="I4078">
        <v>1466899491</v>
      </c>
      <c r="J4078">
        <v>1464307491</v>
      </c>
      <c r="K4078" t="b">
        <v>0</v>
      </c>
      <c r="L4078">
        <v>8</v>
      </c>
      <c r="M4078" t="b">
        <v>1</v>
      </c>
      <c r="N4078" t="s">
        <v>8269</v>
      </c>
      <c r="O4078" s="9">
        <f t="shared" si="260"/>
        <v>123</v>
      </c>
      <c r="P4078">
        <f t="shared" si="261"/>
        <v>46.13</v>
      </c>
      <c r="Q4078" s="11" t="s">
        <v>8315</v>
      </c>
      <c r="R4078" t="s">
        <v>8316</v>
      </c>
      <c r="S4078" s="16">
        <f t="shared" si="262"/>
        <v>42517.003368055557</v>
      </c>
      <c r="T4078" s="16">
        <f t="shared" si="263"/>
        <v>42547.003368055557</v>
      </c>
    </row>
    <row r="4079" spans="1:20" ht="42" x14ac:dyDescent="0.3">
      <c r="A4079">
        <v>3686</v>
      </c>
      <c r="B4079" s="3" t="s">
        <v>3683</v>
      </c>
      <c r="C4079" s="3" t="s">
        <v>7796</v>
      </c>
      <c r="D4079" s="6">
        <v>350</v>
      </c>
      <c r="E4079" s="8">
        <v>355</v>
      </c>
      <c r="F4079" t="s">
        <v>8218</v>
      </c>
      <c r="G4079" t="s">
        <v>8223</v>
      </c>
      <c r="H4079" t="s">
        <v>8245</v>
      </c>
      <c r="I4079">
        <v>1440820740</v>
      </c>
      <c r="J4079">
        <v>1439567660</v>
      </c>
      <c r="K4079" t="b">
        <v>0</v>
      </c>
      <c r="L4079">
        <v>6</v>
      </c>
      <c r="M4079" t="b">
        <v>1</v>
      </c>
      <c r="N4079" t="s">
        <v>8269</v>
      </c>
      <c r="O4079" s="9">
        <f t="shared" si="260"/>
        <v>101</v>
      </c>
      <c r="P4079">
        <f t="shared" si="261"/>
        <v>59.17</v>
      </c>
      <c r="Q4079" s="11" t="s">
        <v>8315</v>
      </c>
      <c r="R4079" t="s">
        <v>8316</v>
      </c>
      <c r="S4079" s="16">
        <f t="shared" si="262"/>
        <v>42230.662731481483</v>
      </c>
      <c r="T4079" s="16">
        <f t="shared" si="263"/>
        <v>42245.165972222225</v>
      </c>
    </row>
    <row r="4080" spans="1:20" ht="42" x14ac:dyDescent="0.3">
      <c r="A4080">
        <v>3423</v>
      </c>
      <c r="B4080" s="3" t="s">
        <v>3422</v>
      </c>
      <c r="C4080" s="3" t="s">
        <v>7533</v>
      </c>
      <c r="D4080" s="6">
        <v>250</v>
      </c>
      <c r="E4080" s="8">
        <v>350</v>
      </c>
      <c r="F4080" t="s">
        <v>8218</v>
      </c>
      <c r="G4080" t="s">
        <v>8223</v>
      </c>
      <c r="H4080" t="s">
        <v>8245</v>
      </c>
      <c r="I4080">
        <v>1429912341</v>
      </c>
      <c r="J4080">
        <v>1427320341</v>
      </c>
      <c r="K4080" t="b">
        <v>0</v>
      </c>
      <c r="L4080">
        <v>10</v>
      </c>
      <c r="M4080" t="b">
        <v>1</v>
      </c>
      <c r="N4080" t="s">
        <v>8269</v>
      </c>
      <c r="O4080" s="9">
        <f t="shared" si="260"/>
        <v>140</v>
      </c>
      <c r="P4080">
        <f t="shared" si="261"/>
        <v>35</v>
      </c>
      <c r="Q4080" s="11" t="s">
        <v>8315</v>
      </c>
      <c r="R4080" t="s">
        <v>8316</v>
      </c>
      <c r="S4080" s="16">
        <f t="shared" si="262"/>
        <v>42088.911354166667</v>
      </c>
      <c r="T4080" s="16">
        <f t="shared" si="263"/>
        <v>42118.911354166667</v>
      </c>
    </row>
    <row r="4081" spans="1:20" ht="42" x14ac:dyDescent="0.3">
      <c r="A4081">
        <v>3475</v>
      </c>
      <c r="B4081" s="3" t="s">
        <v>3474</v>
      </c>
      <c r="C4081" s="3" t="s">
        <v>7585</v>
      </c>
      <c r="D4081" s="6">
        <v>300</v>
      </c>
      <c r="E4081" s="8">
        <v>340</v>
      </c>
      <c r="F4081" t="s">
        <v>8218</v>
      </c>
      <c r="G4081" t="s">
        <v>8224</v>
      </c>
      <c r="H4081" t="s">
        <v>8246</v>
      </c>
      <c r="I4081">
        <v>1414972800</v>
      </c>
      <c r="J4081">
        <v>1412629704</v>
      </c>
      <c r="K4081" t="b">
        <v>0</v>
      </c>
      <c r="L4081">
        <v>17</v>
      </c>
      <c r="M4081" t="b">
        <v>1</v>
      </c>
      <c r="N4081" t="s">
        <v>8269</v>
      </c>
      <c r="O4081" s="9">
        <f t="shared" si="260"/>
        <v>113</v>
      </c>
      <c r="P4081">
        <f t="shared" si="261"/>
        <v>20</v>
      </c>
      <c r="Q4081" s="11" t="s">
        <v>8315</v>
      </c>
      <c r="R4081" t="s">
        <v>8316</v>
      </c>
      <c r="S4081" s="16">
        <f t="shared" si="262"/>
        <v>41918.880833333329</v>
      </c>
      <c r="T4081" s="16">
        <f t="shared" si="263"/>
        <v>41946</v>
      </c>
    </row>
    <row r="4082" spans="1:20" ht="42" x14ac:dyDescent="0.3">
      <c r="A4082">
        <v>3835</v>
      </c>
      <c r="B4082" s="3" t="s">
        <v>3832</v>
      </c>
      <c r="C4082" s="3" t="s">
        <v>7944</v>
      </c>
      <c r="D4082" s="6">
        <v>200</v>
      </c>
      <c r="E4082" s="8">
        <v>320</v>
      </c>
      <c r="F4082" t="s">
        <v>8218</v>
      </c>
      <c r="G4082" t="s">
        <v>8224</v>
      </c>
      <c r="H4082" t="s">
        <v>8246</v>
      </c>
      <c r="I4082">
        <v>1461278208</v>
      </c>
      <c r="J4082">
        <v>1459463808</v>
      </c>
      <c r="K4082" t="b">
        <v>0</v>
      </c>
      <c r="L4082">
        <v>8</v>
      </c>
      <c r="M4082" t="b">
        <v>1</v>
      </c>
      <c r="N4082" t="s">
        <v>8269</v>
      </c>
      <c r="O4082" s="9">
        <f t="shared" si="260"/>
        <v>160</v>
      </c>
      <c r="P4082">
        <f t="shared" si="261"/>
        <v>40</v>
      </c>
      <c r="Q4082" s="11" t="s">
        <v>8315</v>
      </c>
      <c r="R4082" t="s">
        <v>8316</v>
      </c>
      <c r="S4082" s="16">
        <f t="shared" si="262"/>
        <v>42460.94222222222</v>
      </c>
      <c r="T4082" s="16">
        <f t="shared" si="263"/>
        <v>42481.94222222222</v>
      </c>
    </row>
    <row r="4083" spans="1:20" ht="42" x14ac:dyDescent="0.3">
      <c r="A4083">
        <v>3476</v>
      </c>
      <c r="B4083" s="3" t="s">
        <v>3475</v>
      </c>
      <c r="C4083" s="3" t="s">
        <v>7586</v>
      </c>
      <c r="D4083" s="6">
        <v>300</v>
      </c>
      <c r="E4083" s="8">
        <v>312</v>
      </c>
      <c r="F4083" t="s">
        <v>8218</v>
      </c>
      <c r="G4083" t="s">
        <v>8223</v>
      </c>
      <c r="H4083" t="s">
        <v>8245</v>
      </c>
      <c r="I4083">
        <v>1414378800</v>
      </c>
      <c r="J4083">
        <v>1412836990</v>
      </c>
      <c r="K4083" t="b">
        <v>0</v>
      </c>
      <c r="L4083">
        <v>6</v>
      </c>
      <c r="M4083" t="b">
        <v>1</v>
      </c>
      <c r="N4083" t="s">
        <v>8269</v>
      </c>
      <c r="O4083" s="9">
        <f t="shared" si="260"/>
        <v>104</v>
      </c>
      <c r="P4083">
        <f t="shared" si="261"/>
        <v>52</v>
      </c>
      <c r="Q4083" s="11" t="s">
        <v>8315</v>
      </c>
      <c r="R4083" t="s">
        <v>8316</v>
      </c>
      <c r="S4083" s="16">
        <f t="shared" si="262"/>
        <v>41921.279976851853</v>
      </c>
      <c r="T4083" s="16">
        <f t="shared" si="263"/>
        <v>41939.125</v>
      </c>
    </row>
    <row r="4084" spans="1:20" ht="42" x14ac:dyDescent="0.3">
      <c r="A4084">
        <v>3292</v>
      </c>
      <c r="B4084" s="3" t="s">
        <v>3292</v>
      </c>
      <c r="C4084" s="3" t="s">
        <v>7402</v>
      </c>
      <c r="D4084" s="6">
        <v>101</v>
      </c>
      <c r="E4084" s="8">
        <v>289</v>
      </c>
      <c r="F4084" t="s">
        <v>8218</v>
      </c>
      <c r="G4084" t="s">
        <v>8224</v>
      </c>
      <c r="H4084" t="s">
        <v>8246</v>
      </c>
      <c r="I4084">
        <v>1449257348</v>
      </c>
      <c r="J4084">
        <v>1444069748</v>
      </c>
      <c r="K4084" t="b">
        <v>0</v>
      </c>
      <c r="L4084">
        <v>15</v>
      </c>
      <c r="M4084" t="b">
        <v>1</v>
      </c>
      <c r="N4084" t="s">
        <v>8269</v>
      </c>
      <c r="O4084" s="9">
        <f t="shared" si="260"/>
        <v>286</v>
      </c>
      <c r="P4084">
        <f t="shared" si="261"/>
        <v>19.27</v>
      </c>
      <c r="Q4084" s="11" t="s">
        <v>8315</v>
      </c>
      <c r="R4084" t="s">
        <v>8316</v>
      </c>
      <c r="S4084" s="16">
        <f t="shared" si="262"/>
        <v>42282.770231481481</v>
      </c>
      <c r="T4084" s="16">
        <f t="shared" si="263"/>
        <v>42342.811898148153</v>
      </c>
    </row>
    <row r="4085" spans="1:20" ht="28" x14ac:dyDescent="0.3">
      <c r="A4085">
        <v>3397</v>
      </c>
      <c r="B4085" s="3" t="s">
        <v>3396</v>
      </c>
      <c r="C4085" s="3" t="s">
        <v>7507</v>
      </c>
      <c r="D4085" s="6">
        <v>250</v>
      </c>
      <c r="E4085" s="8">
        <v>280</v>
      </c>
      <c r="F4085" t="s">
        <v>8218</v>
      </c>
      <c r="G4085" t="s">
        <v>8224</v>
      </c>
      <c r="H4085" t="s">
        <v>8246</v>
      </c>
      <c r="I4085">
        <v>1455832800</v>
      </c>
      <c r="J4085">
        <v>1452338929</v>
      </c>
      <c r="K4085" t="b">
        <v>0</v>
      </c>
      <c r="L4085">
        <v>24</v>
      </c>
      <c r="M4085" t="b">
        <v>1</v>
      </c>
      <c r="N4085" t="s">
        <v>8269</v>
      </c>
      <c r="O4085" s="9">
        <f t="shared" si="260"/>
        <v>112</v>
      </c>
      <c r="P4085">
        <f t="shared" si="261"/>
        <v>11.67</v>
      </c>
      <c r="Q4085" s="11" t="s">
        <v>8315</v>
      </c>
      <c r="R4085" t="s">
        <v>8316</v>
      </c>
      <c r="S4085" s="16">
        <f t="shared" si="262"/>
        <v>42378.478344907402</v>
      </c>
      <c r="T4085" s="16">
        <f t="shared" si="263"/>
        <v>42418.916666666672</v>
      </c>
    </row>
    <row r="4086" spans="1:20" ht="28" x14ac:dyDescent="0.3">
      <c r="A4086">
        <v>3371</v>
      </c>
      <c r="B4086" s="3" t="s">
        <v>3370</v>
      </c>
      <c r="C4086" s="3" t="s">
        <v>7481</v>
      </c>
      <c r="D4086" s="6">
        <v>200</v>
      </c>
      <c r="E4086" s="8">
        <v>277</v>
      </c>
      <c r="F4086" t="s">
        <v>8218</v>
      </c>
      <c r="G4086" t="s">
        <v>8223</v>
      </c>
      <c r="H4086" t="s">
        <v>8245</v>
      </c>
      <c r="I4086">
        <v>1449089965</v>
      </c>
      <c r="J4086">
        <v>1446670765</v>
      </c>
      <c r="K4086" t="b">
        <v>0</v>
      </c>
      <c r="L4086">
        <v>9</v>
      </c>
      <c r="M4086" t="b">
        <v>1</v>
      </c>
      <c r="N4086" t="s">
        <v>8269</v>
      </c>
      <c r="O4086" s="9">
        <f t="shared" si="260"/>
        <v>139</v>
      </c>
      <c r="P4086">
        <f t="shared" si="261"/>
        <v>30.78</v>
      </c>
      <c r="Q4086" s="11" t="s">
        <v>8315</v>
      </c>
      <c r="R4086" t="s">
        <v>8316</v>
      </c>
      <c r="S4086" s="16">
        <f t="shared" si="262"/>
        <v>42312.874594907407</v>
      </c>
      <c r="T4086" s="16">
        <f t="shared" si="263"/>
        <v>42340.874594907407</v>
      </c>
    </row>
    <row r="4087" spans="1:20" ht="42" x14ac:dyDescent="0.3">
      <c r="A4087">
        <v>2820</v>
      </c>
      <c r="B4087" s="3" t="s">
        <v>2820</v>
      </c>
      <c r="C4087" s="3" t="s">
        <v>6930</v>
      </c>
      <c r="D4087" s="6">
        <v>200</v>
      </c>
      <c r="E4087" s="8">
        <v>272</v>
      </c>
      <c r="F4087" t="s">
        <v>8218</v>
      </c>
      <c r="G4087" t="s">
        <v>8224</v>
      </c>
      <c r="H4087" t="s">
        <v>8246</v>
      </c>
      <c r="I4087">
        <v>1456444800</v>
      </c>
      <c r="J4087">
        <v>1454337589</v>
      </c>
      <c r="K4087" t="b">
        <v>0</v>
      </c>
      <c r="L4087">
        <v>20</v>
      </c>
      <c r="M4087" t="b">
        <v>1</v>
      </c>
      <c r="N4087" t="s">
        <v>8269</v>
      </c>
      <c r="O4087" s="9">
        <f t="shared" si="260"/>
        <v>136</v>
      </c>
      <c r="P4087">
        <f t="shared" si="261"/>
        <v>13.6</v>
      </c>
      <c r="Q4087" s="11" t="s">
        <v>8315</v>
      </c>
      <c r="R4087" t="s">
        <v>8316</v>
      </c>
      <c r="S4087" s="16">
        <f t="shared" si="262"/>
        <v>42401.610983796301</v>
      </c>
      <c r="T4087" s="16">
        <f t="shared" si="263"/>
        <v>42426</v>
      </c>
    </row>
    <row r="4088" spans="1:20" ht="42" x14ac:dyDescent="0.3">
      <c r="A4088">
        <v>4011</v>
      </c>
      <c r="B4088" s="3" t="s">
        <v>4007</v>
      </c>
      <c r="C4088" s="3" t="s">
        <v>8116</v>
      </c>
      <c r="D4088" s="6">
        <v>250</v>
      </c>
      <c r="E4088" s="8">
        <v>19</v>
      </c>
      <c r="F4088" t="s">
        <v>8220</v>
      </c>
      <c r="G4088" t="s">
        <v>8224</v>
      </c>
      <c r="H4088" t="s">
        <v>8246</v>
      </c>
      <c r="I4088">
        <v>1422450278</v>
      </c>
      <c r="J4088">
        <v>1419858278</v>
      </c>
      <c r="K4088" t="b">
        <v>0</v>
      </c>
      <c r="L4088">
        <v>4</v>
      </c>
      <c r="M4088" t="b">
        <v>0</v>
      </c>
      <c r="N4088" t="s">
        <v>8269</v>
      </c>
      <c r="O4088" s="9">
        <f t="shared" si="260"/>
        <v>8</v>
      </c>
      <c r="P4088">
        <f t="shared" si="261"/>
        <v>4.75</v>
      </c>
      <c r="Q4088" s="11" t="s">
        <v>8315</v>
      </c>
      <c r="R4088" t="s">
        <v>8316</v>
      </c>
      <c r="S4088" s="16">
        <f t="shared" si="262"/>
        <v>42002.54488425926</v>
      </c>
      <c r="T4088" s="16">
        <f t="shared" si="263"/>
        <v>42032.54488425926</v>
      </c>
    </row>
    <row r="4089" spans="1:20" ht="42" x14ac:dyDescent="0.3">
      <c r="A4089">
        <v>4078</v>
      </c>
      <c r="B4089" s="3" t="s">
        <v>4074</v>
      </c>
      <c r="C4089" s="3" t="s">
        <v>8181</v>
      </c>
      <c r="D4089" s="6">
        <v>250</v>
      </c>
      <c r="E4089" s="8">
        <v>0</v>
      </c>
      <c r="F4089" t="s">
        <v>8220</v>
      </c>
      <c r="G4089" t="s">
        <v>8224</v>
      </c>
      <c r="H4089" t="s">
        <v>8246</v>
      </c>
      <c r="I4089">
        <v>1485543242</v>
      </c>
      <c r="J4089">
        <v>1482951242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60"/>
        <v>0</v>
      </c>
      <c r="P4089">
        <f t="shared" si="261"/>
        <v>0</v>
      </c>
      <c r="Q4089" s="11" t="s">
        <v>8315</v>
      </c>
      <c r="R4089" t="s">
        <v>8316</v>
      </c>
      <c r="S4089" s="16">
        <f t="shared" si="262"/>
        <v>42732.787523148145</v>
      </c>
      <c r="T4089" s="16">
        <f t="shared" si="263"/>
        <v>42762.787523148145</v>
      </c>
    </row>
    <row r="4090" spans="1:20" ht="42" x14ac:dyDescent="0.3">
      <c r="A4090">
        <v>3824</v>
      </c>
      <c r="B4090" s="3" t="s">
        <v>3821</v>
      </c>
      <c r="C4090" s="3" t="s">
        <v>7933</v>
      </c>
      <c r="D4090" s="6">
        <v>250</v>
      </c>
      <c r="E4090" s="8">
        <v>270</v>
      </c>
      <c r="F4090" t="s">
        <v>8218</v>
      </c>
      <c r="G4090" t="s">
        <v>8224</v>
      </c>
      <c r="H4090" t="s">
        <v>8246</v>
      </c>
      <c r="I4090">
        <v>1470058860</v>
      </c>
      <c r="J4090">
        <v>1469026903</v>
      </c>
      <c r="K4090" t="b">
        <v>0</v>
      </c>
      <c r="L4090">
        <v>7</v>
      </c>
      <c r="M4090" t="b">
        <v>1</v>
      </c>
      <c r="N4090" t="s">
        <v>8269</v>
      </c>
      <c r="O4090" s="9">
        <f t="shared" si="260"/>
        <v>108</v>
      </c>
      <c r="P4090">
        <f t="shared" si="261"/>
        <v>38.57</v>
      </c>
      <c r="Q4090" s="11" t="s">
        <v>8315</v>
      </c>
      <c r="R4090" t="s">
        <v>8316</v>
      </c>
      <c r="S4090" s="16">
        <f t="shared" si="262"/>
        <v>42571.626192129625</v>
      </c>
      <c r="T4090" s="16">
        <f t="shared" si="263"/>
        <v>42583.570138888885</v>
      </c>
    </row>
    <row r="4091" spans="1:20" ht="42" x14ac:dyDescent="0.3">
      <c r="A4091">
        <v>3545</v>
      </c>
      <c r="B4091" s="3" t="s">
        <v>3544</v>
      </c>
      <c r="C4091" s="3" t="s">
        <v>7655</v>
      </c>
      <c r="D4091" s="6">
        <v>250</v>
      </c>
      <c r="E4091" s="8">
        <v>251</v>
      </c>
      <c r="F4091" t="s">
        <v>8218</v>
      </c>
      <c r="G4091" t="s">
        <v>8223</v>
      </c>
      <c r="H4091" t="s">
        <v>8245</v>
      </c>
      <c r="I4091">
        <v>1428780159</v>
      </c>
      <c r="J4091">
        <v>1426188159</v>
      </c>
      <c r="K4091" t="b">
        <v>0</v>
      </c>
      <c r="L4091">
        <v>8</v>
      </c>
      <c r="M4091" t="b">
        <v>1</v>
      </c>
      <c r="N4091" t="s">
        <v>8269</v>
      </c>
      <c r="O4091" s="9">
        <f t="shared" si="260"/>
        <v>100</v>
      </c>
      <c r="P4091">
        <f t="shared" si="261"/>
        <v>31.38</v>
      </c>
      <c r="Q4091" s="11" t="s">
        <v>8315</v>
      </c>
      <c r="R4091" t="s">
        <v>8316</v>
      </c>
      <c r="S4091" s="16">
        <f t="shared" si="262"/>
        <v>42075.807395833333</v>
      </c>
      <c r="T4091" s="16">
        <f t="shared" si="263"/>
        <v>42105.807395833333</v>
      </c>
    </row>
    <row r="4092" spans="1:20" ht="42" x14ac:dyDescent="0.3">
      <c r="A4092">
        <v>3336</v>
      </c>
      <c r="B4092" s="3" t="s">
        <v>3336</v>
      </c>
      <c r="C4092" s="3" t="s">
        <v>7446</v>
      </c>
      <c r="D4092" s="6">
        <v>250</v>
      </c>
      <c r="E4092" s="8">
        <v>250</v>
      </c>
      <c r="F4092" t="s">
        <v>8218</v>
      </c>
      <c r="G4092" t="s">
        <v>8224</v>
      </c>
      <c r="H4092" t="s">
        <v>8246</v>
      </c>
      <c r="I4092">
        <v>1459845246</v>
      </c>
      <c r="J4092">
        <v>1457429646</v>
      </c>
      <c r="K4092" t="b">
        <v>0</v>
      </c>
      <c r="L4092">
        <v>9</v>
      </c>
      <c r="M4092" t="b">
        <v>1</v>
      </c>
      <c r="N4092" t="s">
        <v>8269</v>
      </c>
      <c r="O4092" s="9">
        <f t="shared" si="260"/>
        <v>100</v>
      </c>
      <c r="P4092">
        <f t="shared" si="261"/>
        <v>27.78</v>
      </c>
      <c r="Q4092" s="11" t="s">
        <v>8315</v>
      </c>
      <c r="R4092" t="s">
        <v>8316</v>
      </c>
      <c r="S4092" s="16">
        <f t="shared" si="262"/>
        <v>42437.398680555561</v>
      </c>
      <c r="T4092" s="16">
        <f t="shared" si="263"/>
        <v>42465.35701388889</v>
      </c>
    </row>
    <row r="4093" spans="1:20" ht="42" x14ac:dyDescent="0.3">
      <c r="A4093">
        <v>2886</v>
      </c>
      <c r="B4093" s="3" t="s">
        <v>2886</v>
      </c>
      <c r="C4093" s="3" t="s">
        <v>6996</v>
      </c>
      <c r="D4093" s="6">
        <v>200</v>
      </c>
      <c r="E4093" s="8">
        <v>10</v>
      </c>
      <c r="F4093" t="s">
        <v>8220</v>
      </c>
      <c r="G4093" t="s">
        <v>8223</v>
      </c>
      <c r="H4093" t="s">
        <v>8245</v>
      </c>
      <c r="I4093">
        <v>1442635140</v>
      </c>
      <c r="J4093">
        <v>1442243484</v>
      </c>
      <c r="K4093" t="b">
        <v>0</v>
      </c>
      <c r="L4093">
        <v>1</v>
      </c>
      <c r="M4093" t="b">
        <v>0</v>
      </c>
      <c r="N4093" t="s">
        <v>8269</v>
      </c>
      <c r="O4093" s="9">
        <f t="shared" si="260"/>
        <v>5</v>
      </c>
      <c r="P4093">
        <f t="shared" si="261"/>
        <v>10</v>
      </c>
      <c r="Q4093" s="11" t="s">
        <v>8315</v>
      </c>
      <c r="R4093" t="s">
        <v>8316</v>
      </c>
      <c r="S4093" s="16">
        <f t="shared" si="262"/>
        <v>42261.632916666669</v>
      </c>
      <c r="T4093" s="16">
        <f t="shared" si="263"/>
        <v>42266.165972222225</v>
      </c>
    </row>
    <row r="4094" spans="1:20" ht="42" x14ac:dyDescent="0.3">
      <c r="A4094">
        <v>3442</v>
      </c>
      <c r="B4094" s="3" t="s">
        <v>3441</v>
      </c>
      <c r="C4094" s="3" t="s">
        <v>7552</v>
      </c>
      <c r="D4094" s="6">
        <v>250</v>
      </c>
      <c r="E4094" s="8">
        <v>250</v>
      </c>
      <c r="F4094" t="s">
        <v>8218</v>
      </c>
      <c r="G4094" t="s">
        <v>8223</v>
      </c>
      <c r="H4094" t="s">
        <v>8245</v>
      </c>
      <c r="I4094">
        <v>1433016672</v>
      </c>
      <c r="J4094">
        <v>1430424672</v>
      </c>
      <c r="K4094" t="b">
        <v>0</v>
      </c>
      <c r="L4094">
        <v>8</v>
      </c>
      <c r="M4094" t="b">
        <v>1</v>
      </c>
      <c r="N4094" t="s">
        <v>8269</v>
      </c>
      <c r="O4094" s="9">
        <f t="shared" si="260"/>
        <v>100</v>
      </c>
      <c r="P4094">
        <f t="shared" si="261"/>
        <v>31.25</v>
      </c>
      <c r="Q4094" s="11" t="s">
        <v>8315</v>
      </c>
      <c r="R4094" t="s">
        <v>8316</v>
      </c>
      <c r="S4094" s="16">
        <f t="shared" si="262"/>
        <v>42124.841111111105</v>
      </c>
      <c r="T4094" s="16">
        <f t="shared" si="263"/>
        <v>42154.841111111105</v>
      </c>
    </row>
    <row r="4095" spans="1:20" ht="56" x14ac:dyDescent="0.3">
      <c r="A4095">
        <v>3660</v>
      </c>
      <c r="B4095" s="3" t="s">
        <v>3657</v>
      </c>
      <c r="C4095" s="3" t="s">
        <v>7770</v>
      </c>
      <c r="D4095" s="6">
        <v>250</v>
      </c>
      <c r="E4095" s="8">
        <v>250</v>
      </c>
      <c r="F4095" t="s">
        <v>8218</v>
      </c>
      <c r="G4095" t="s">
        <v>8224</v>
      </c>
      <c r="H4095" t="s">
        <v>8246</v>
      </c>
      <c r="I4095">
        <v>1419368925</v>
      </c>
      <c r="J4095">
        <v>1417208925</v>
      </c>
      <c r="K4095" t="b">
        <v>0</v>
      </c>
      <c r="L4095">
        <v>22</v>
      </c>
      <c r="M4095" t="b">
        <v>1</v>
      </c>
      <c r="N4095" t="s">
        <v>8269</v>
      </c>
      <c r="O4095" s="9">
        <f t="shared" si="260"/>
        <v>100</v>
      </c>
      <c r="P4095">
        <f t="shared" si="261"/>
        <v>11.36</v>
      </c>
      <c r="Q4095" s="11" t="s">
        <v>8315</v>
      </c>
      <c r="R4095" t="s">
        <v>8316</v>
      </c>
      <c r="S4095" s="16">
        <f t="shared" si="262"/>
        <v>41971.881076388891</v>
      </c>
      <c r="T4095" s="16">
        <f t="shared" si="263"/>
        <v>41996.881076388891</v>
      </c>
    </row>
    <row r="4096" spans="1:20" ht="42" x14ac:dyDescent="0.3">
      <c r="A4096">
        <v>3670</v>
      </c>
      <c r="B4096" s="3" t="s">
        <v>3667</v>
      </c>
      <c r="C4096" s="3" t="s">
        <v>7780</v>
      </c>
      <c r="D4096" s="6">
        <v>220</v>
      </c>
      <c r="E4096" s="8">
        <v>241</v>
      </c>
      <c r="F4096" t="s">
        <v>8218</v>
      </c>
      <c r="G4096" t="s">
        <v>8224</v>
      </c>
      <c r="H4096" t="s">
        <v>8246</v>
      </c>
      <c r="I4096">
        <v>1433113200</v>
      </c>
      <c r="J4096">
        <v>1431951611</v>
      </c>
      <c r="K4096" t="b">
        <v>0</v>
      </c>
      <c r="L4096">
        <v>12</v>
      </c>
      <c r="M4096" t="b">
        <v>1</v>
      </c>
      <c r="N4096" t="s">
        <v>8269</v>
      </c>
      <c r="O4096" s="9">
        <f t="shared" si="260"/>
        <v>110</v>
      </c>
      <c r="P4096">
        <f t="shared" si="261"/>
        <v>20.079999999999998</v>
      </c>
      <c r="Q4096" s="11" t="s">
        <v>8315</v>
      </c>
      <c r="R4096" t="s">
        <v>8316</v>
      </c>
      <c r="S4096" s="16">
        <f t="shared" si="262"/>
        <v>42142.514016203699</v>
      </c>
      <c r="T4096" s="16">
        <f t="shared" si="263"/>
        <v>42155.958333333328</v>
      </c>
    </row>
    <row r="4097" spans="1:20" ht="42" x14ac:dyDescent="0.3">
      <c r="A4097">
        <v>3663</v>
      </c>
      <c r="B4097" s="3" t="s">
        <v>3660</v>
      </c>
      <c r="C4097" s="3" t="s">
        <v>7773</v>
      </c>
      <c r="D4097" s="6">
        <v>225</v>
      </c>
      <c r="E4097" s="8">
        <v>234</v>
      </c>
      <c r="F4097" t="s">
        <v>8218</v>
      </c>
      <c r="G4097" t="s">
        <v>8224</v>
      </c>
      <c r="H4097" t="s">
        <v>8246</v>
      </c>
      <c r="I4097">
        <v>1482321030</v>
      </c>
      <c r="J4097">
        <v>1477133430</v>
      </c>
      <c r="K4097" t="b">
        <v>0</v>
      </c>
      <c r="L4097">
        <v>9</v>
      </c>
      <c r="M4097" t="b">
        <v>1</v>
      </c>
      <c r="N4097" t="s">
        <v>8269</v>
      </c>
      <c r="O4097" s="9">
        <f t="shared" si="260"/>
        <v>104</v>
      </c>
      <c r="P4097">
        <f t="shared" si="261"/>
        <v>26</v>
      </c>
      <c r="Q4097" s="11" t="s">
        <v>8315</v>
      </c>
      <c r="R4097" t="s">
        <v>8316</v>
      </c>
      <c r="S4097" s="16">
        <f t="shared" si="262"/>
        <v>42665.451736111107</v>
      </c>
      <c r="T4097" s="16">
        <f t="shared" si="263"/>
        <v>42725.493402777778</v>
      </c>
    </row>
    <row r="4098" spans="1:20" ht="42" x14ac:dyDescent="0.3">
      <c r="A4098">
        <v>3536</v>
      </c>
      <c r="B4098" s="3" t="s">
        <v>3535</v>
      </c>
      <c r="C4098" s="3" t="s">
        <v>7646</v>
      </c>
      <c r="D4098" s="6">
        <v>150</v>
      </c>
      <c r="E4098" s="8">
        <v>230</v>
      </c>
      <c r="F4098" t="s">
        <v>8218</v>
      </c>
      <c r="G4098" t="s">
        <v>8224</v>
      </c>
      <c r="H4098" t="s">
        <v>8246</v>
      </c>
      <c r="I4098">
        <v>1450612740</v>
      </c>
      <c r="J4098">
        <v>1448040425</v>
      </c>
      <c r="K4098" t="b">
        <v>0</v>
      </c>
      <c r="L4098">
        <v>17</v>
      </c>
      <c r="M4098" t="b">
        <v>1</v>
      </c>
      <c r="N4098" t="s">
        <v>8269</v>
      </c>
      <c r="O4098" s="9">
        <f t="shared" si="260"/>
        <v>153</v>
      </c>
      <c r="P4098">
        <f t="shared" si="261"/>
        <v>13.53</v>
      </c>
      <c r="Q4098" s="11" t="s">
        <v>8315</v>
      </c>
      <c r="R4098" t="s">
        <v>8316</v>
      </c>
      <c r="S4098" s="16">
        <f t="shared" si="262"/>
        <v>42328.727141203708</v>
      </c>
      <c r="T4098" s="16">
        <f t="shared" si="263"/>
        <v>42358.499305555553</v>
      </c>
    </row>
    <row r="4099" spans="1:20" ht="42" x14ac:dyDescent="0.3">
      <c r="A4099">
        <v>3995</v>
      </c>
      <c r="B4099" s="3" t="s">
        <v>3991</v>
      </c>
      <c r="C4099" s="3" t="s">
        <v>8101</v>
      </c>
      <c r="D4099" s="6">
        <v>200</v>
      </c>
      <c r="E4099" s="8">
        <v>70</v>
      </c>
      <c r="F4099" t="s">
        <v>8220</v>
      </c>
      <c r="G4099" t="s">
        <v>8224</v>
      </c>
      <c r="H4099" t="s">
        <v>8246</v>
      </c>
      <c r="I4099">
        <v>1423913220</v>
      </c>
      <c r="J4099">
        <v>1421339077</v>
      </c>
      <c r="K4099" t="b">
        <v>0</v>
      </c>
      <c r="L4099">
        <v>4</v>
      </c>
      <c r="M4099" t="b">
        <v>0</v>
      </c>
      <c r="N4099" t="s">
        <v>8269</v>
      </c>
      <c r="O4099" s="9">
        <f t="shared" si="260"/>
        <v>35</v>
      </c>
      <c r="P4099">
        <f t="shared" si="261"/>
        <v>17.5</v>
      </c>
      <c r="Q4099" s="11" t="s">
        <v>8315</v>
      </c>
      <c r="R4099" t="s">
        <v>8316</v>
      </c>
      <c r="S4099" s="16">
        <f t="shared" si="262"/>
        <v>42019.683761574073</v>
      </c>
      <c r="T4099" s="16">
        <f t="shared" si="263"/>
        <v>42049.477083333331</v>
      </c>
    </row>
    <row r="4100" spans="1:20" ht="42" x14ac:dyDescent="0.3">
      <c r="A4100">
        <v>3830</v>
      </c>
      <c r="B4100" s="3" t="s">
        <v>3827</v>
      </c>
      <c r="C4100" s="3" t="s">
        <v>7939</v>
      </c>
      <c r="D4100" s="6">
        <v>100</v>
      </c>
      <c r="E4100" s="8">
        <v>225</v>
      </c>
      <c r="F4100" t="s">
        <v>8218</v>
      </c>
      <c r="G4100" t="s">
        <v>8223</v>
      </c>
      <c r="H4100" t="s">
        <v>8245</v>
      </c>
      <c r="I4100">
        <v>1464371211</v>
      </c>
      <c r="J4100">
        <v>1463161611</v>
      </c>
      <c r="K4100" t="b">
        <v>0</v>
      </c>
      <c r="L4100">
        <v>3</v>
      </c>
      <c r="M4100" t="b">
        <v>1</v>
      </c>
      <c r="N4100" t="s">
        <v>8269</v>
      </c>
      <c r="O4100" s="9">
        <f t="shared" si="260"/>
        <v>225</v>
      </c>
      <c r="P4100">
        <f t="shared" si="261"/>
        <v>75</v>
      </c>
      <c r="Q4100" s="11" t="s">
        <v>8315</v>
      </c>
      <c r="R4100" t="s">
        <v>8316</v>
      </c>
      <c r="S4100" s="16">
        <f t="shared" si="262"/>
        <v>42503.740868055553</v>
      </c>
      <c r="T4100" s="16">
        <f t="shared" si="263"/>
        <v>42517.740868055553</v>
      </c>
    </row>
    <row r="4101" spans="1:20" ht="42" x14ac:dyDescent="0.3">
      <c r="A4101">
        <v>3588</v>
      </c>
      <c r="B4101" s="3" t="s">
        <v>3587</v>
      </c>
      <c r="C4101" s="3" t="s">
        <v>7698</v>
      </c>
      <c r="D4101" s="6">
        <v>200</v>
      </c>
      <c r="E4101" s="8">
        <v>201</v>
      </c>
      <c r="F4101" t="s">
        <v>8218</v>
      </c>
      <c r="G4101" t="s">
        <v>8224</v>
      </c>
      <c r="H4101" t="s">
        <v>8246</v>
      </c>
      <c r="I4101">
        <v>1430348400</v>
      </c>
      <c r="J4101">
        <v>1428436410</v>
      </c>
      <c r="K4101" t="b">
        <v>0</v>
      </c>
      <c r="L4101">
        <v>11</v>
      </c>
      <c r="M4101" t="b">
        <v>1</v>
      </c>
      <c r="N4101" t="s">
        <v>8269</v>
      </c>
      <c r="O4101" s="9">
        <f t="shared" si="260"/>
        <v>101</v>
      </c>
      <c r="P4101">
        <f t="shared" si="261"/>
        <v>18.27</v>
      </c>
      <c r="Q4101" s="11" t="s">
        <v>8315</v>
      </c>
      <c r="R4101" t="s">
        <v>8316</v>
      </c>
      <c r="S4101" s="16">
        <f t="shared" si="262"/>
        <v>42101.828819444447</v>
      </c>
      <c r="T4101" s="16">
        <f t="shared" si="263"/>
        <v>42123.958333333328</v>
      </c>
    </row>
    <row r="4102" spans="1:20" ht="28" x14ac:dyDescent="0.3">
      <c r="A4102">
        <v>3735</v>
      </c>
      <c r="B4102" s="3" t="s">
        <v>3732</v>
      </c>
      <c r="C4102" s="3" t="s">
        <v>7845</v>
      </c>
      <c r="D4102" s="6">
        <v>150</v>
      </c>
      <c r="E4102" s="8">
        <v>20</v>
      </c>
      <c r="F4102" t="s">
        <v>8220</v>
      </c>
      <c r="G4102" t="s">
        <v>8224</v>
      </c>
      <c r="H4102" t="s">
        <v>8246</v>
      </c>
      <c r="I4102">
        <v>1432831089</v>
      </c>
      <c r="J4102">
        <v>1430239089</v>
      </c>
      <c r="K4102" t="b">
        <v>0</v>
      </c>
      <c r="L4102">
        <v>2</v>
      </c>
      <c r="M4102" t="b">
        <v>0</v>
      </c>
      <c r="N4102" t="s">
        <v>8269</v>
      </c>
      <c r="O4102" s="9">
        <f t="shared" si="260"/>
        <v>13</v>
      </c>
      <c r="P4102">
        <f t="shared" si="261"/>
        <v>10</v>
      </c>
      <c r="Q4102" s="11" t="s">
        <v>8315</v>
      </c>
      <c r="R4102" t="s">
        <v>8316</v>
      </c>
      <c r="S4102" s="16">
        <f t="shared" si="262"/>
        <v>42122.693159722221</v>
      </c>
      <c r="T4102" s="16">
        <f t="shared" si="263"/>
        <v>42152.693159722221</v>
      </c>
    </row>
    <row r="4103" spans="1:20" ht="42" x14ac:dyDescent="0.3">
      <c r="A4103">
        <v>3925</v>
      </c>
      <c r="B4103" s="3" t="s">
        <v>3922</v>
      </c>
      <c r="C4103" s="3" t="s">
        <v>8033</v>
      </c>
      <c r="D4103" s="6">
        <v>150</v>
      </c>
      <c r="E4103" s="8">
        <v>15</v>
      </c>
      <c r="F4103" t="s">
        <v>8220</v>
      </c>
      <c r="G4103" t="s">
        <v>8223</v>
      </c>
      <c r="H4103" t="s">
        <v>8245</v>
      </c>
      <c r="I4103">
        <v>1406753639</v>
      </c>
      <c r="J4103">
        <v>1404161639</v>
      </c>
      <c r="K4103" t="b">
        <v>0</v>
      </c>
      <c r="L4103">
        <v>3</v>
      </c>
      <c r="M4103" t="b">
        <v>0</v>
      </c>
      <c r="N4103" t="s">
        <v>8269</v>
      </c>
      <c r="O4103" s="9">
        <f t="shared" si="260"/>
        <v>10</v>
      </c>
      <c r="P4103">
        <f t="shared" si="261"/>
        <v>5</v>
      </c>
      <c r="Q4103" s="11" t="s">
        <v>8315</v>
      </c>
      <c r="R4103" t="s">
        <v>8316</v>
      </c>
      <c r="S4103" s="16">
        <f t="shared" si="262"/>
        <v>41820.870821759258</v>
      </c>
      <c r="T4103" s="16">
        <f t="shared" si="263"/>
        <v>41850.870821759258</v>
      </c>
    </row>
    <row r="4104" spans="1:20" ht="42" x14ac:dyDescent="0.3">
      <c r="A4104">
        <v>4082</v>
      </c>
      <c r="B4104" s="3" t="s">
        <v>4078</v>
      </c>
      <c r="C4104" s="3" t="s">
        <v>8185</v>
      </c>
      <c r="D4104" s="6">
        <v>150</v>
      </c>
      <c r="E4104" s="8">
        <v>3</v>
      </c>
      <c r="F4104" t="s">
        <v>8220</v>
      </c>
      <c r="G4104" t="s">
        <v>8223</v>
      </c>
      <c r="H4104" t="s">
        <v>8245</v>
      </c>
      <c r="I4104">
        <v>1447542000</v>
      </c>
      <c r="J4104">
        <v>1446179553</v>
      </c>
      <c r="K4104" t="b">
        <v>0</v>
      </c>
      <c r="L4104">
        <v>2</v>
      </c>
      <c r="M4104" t="b">
        <v>0</v>
      </c>
      <c r="N4104" t="s">
        <v>8269</v>
      </c>
      <c r="O4104" s="9">
        <f t="shared" si="260"/>
        <v>2</v>
      </c>
      <c r="P4104">
        <f t="shared" si="261"/>
        <v>1.5</v>
      </c>
      <c r="Q4104" s="11" t="s">
        <v>8315</v>
      </c>
      <c r="R4104" t="s">
        <v>8316</v>
      </c>
      <c r="S4104" s="16">
        <f t="shared" si="262"/>
        <v>42307.189270833333</v>
      </c>
      <c r="T4104" s="16">
        <f t="shared" si="263"/>
        <v>42322.958333333328</v>
      </c>
    </row>
    <row r="4105" spans="1:20" ht="28" x14ac:dyDescent="0.3">
      <c r="A4105">
        <v>3415</v>
      </c>
      <c r="B4105" s="3" t="s">
        <v>3414</v>
      </c>
      <c r="C4105" s="3" t="s">
        <v>7525</v>
      </c>
      <c r="D4105" s="6">
        <v>200</v>
      </c>
      <c r="E4105" s="8">
        <v>200</v>
      </c>
      <c r="F4105" t="s">
        <v>8218</v>
      </c>
      <c r="G4105" t="s">
        <v>8223</v>
      </c>
      <c r="H4105" t="s">
        <v>8245</v>
      </c>
      <c r="I4105">
        <v>1460935800</v>
      </c>
      <c r="J4105">
        <v>1459999656</v>
      </c>
      <c r="K4105" t="b">
        <v>0</v>
      </c>
      <c r="L4105">
        <v>9</v>
      </c>
      <c r="M4105" t="b">
        <v>1</v>
      </c>
      <c r="N4105" t="s">
        <v>8269</v>
      </c>
      <c r="O4105" s="9">
        <f t="shared" si="260"/>
        <v>100</v>
      </c>
      <c r="P4105">
        <f t="shared" si="261"/>
        <v>22.22</v>
      </c>
      <c r="Q4105" s="11" t="s">
        <v>8315</v>
      </c>
      <c r="R4105" t="s">
        <v>8316</v>
      </c>
      <c r="S4105" s="16">
        <f t="shared" si="262"/>
        <v>42467.144166666665</v>
      </c>
      <c r="T4105" s="16">
        <f t="shared" si="263"/>
        <v>42477.979166666672</v>
      </c>
    </row>
    <row r="4106" spans="1:20" ht="42" x14ac:dyDescent="0.3">
      <c r="A4106">
        <v>3429</v>
      </c>
      <c r="B4106" s="3" t="s">
        <v>3428</v>
      </c>
      <c r="C4106" s="3" t="s">
        <v>7539</v>
      </c>
      <c r="D4106" s="6">
        <v>150</v>
      </c>
      <c r="E4106" s="8">
        <v>195</v>
      </c>
      <c r="F4106" t="s">
        <v>8218</v>
      </c>
      <c r="G4106" t="s">
        <v>8224</v>
      </c>
      <c r="H4106" t="s">
        <v>8246</v>
      </c>
      <c r="I4106">
        <v>1478046661</v>
      </c>
      <c r="J4106">
        <v>1476837061</v>
      </c>
      <c r="K4106" t="b">
        <v>0</v>
      </c>
      <c r="L4106">
        <v>12</v>
      </c>
      <c r="M4106" t="b">
        <v>1</v>
      </c>
      <c r="N4106" t="s">
        <v>8269</v>
      </c>
      <c r="O4106" s="9">
        <f t="shared" si="260"/>
        <v>130</v>
      </c>
      <c r="P4106">
        <f t="shared" si="261"/>
        <v>16.25</v>
      </c>
      <c r="Q4106" s="11" t="s">
        <v>8315</v>
      </c>
      <c r="R4106" t="s">
        <v>8316</v>
      </c>
      <c r="S4106" s="16">
        <f t="shared" si="262"/>
        <v>42662.021539351852</v>
      </c>
      <c r="T4106" s="16">
        <f t="shared" si="263"/>
        <v>42676.021539351852</v>
      </c>
    </row>
    <row r="4107" spans="1:20" ht="42" x14ac:dyDescent="0.3">
      <c r="A4107">
        <v>3508</v>
      </c>
      <c r="B4107" s="3" t="s">
        <v>3507</v>
      </c>
      <c r="C4107" s="3" t="s">
        <v>7618</v>
      </c>
      <c r="D4107" s="6">
        <v>100</v>
      </c>
      <c r="E4107" s="8">
        <v>180</v>
      </c>
      <c r="F4107" t="s">
        <v>8218</v>
      </c>
      <c r="G4107" t="s">
        <v>8224</v>
      </c>
      <c r="H4107" t="s">
        <v>8246</v>
      </c>
      <c r="I4107">
        <v>1462914000</v>
      </c>
      <c r="J4107">
        <v>1460914253</v>
      </c>
      <c r="K4107" t="b">
        <v>0</v>
      </c>
      <c r="L4107">
        <v>15</v>
      </c>
      <c r="M4107" t="b">
        <v>1</v>
      </c>
      <c r="N4107" t="s">
        <v>8269</v>
      </c>
      <c r="O4107" s="9">
        <f t="shared" si="260"/>
        <v>180</v>
      </c>
      <c r="P4107">
        <f t="shared" si="261"/>
        <v>12</v>
      </c>
      <c r="Q4107" s="11" t="s">
        <v>8315</v>
      </c>
      <c r="R4107" t="s">
        <v>8316</v>
      </c>
      <c r="S4107" s="16">
        <f t="shared" si="262"/>
        <v>42477.729780092588</v>
      </c>
      <c r="T4107" s="16">
        <f t="shared" si="263"/>
        <v>42500.875</v>
      </c>
    </row>
    <row r="4108" spans="1:20" ht="42" x14ac:dyDescent="0.3">
      <c r="A4108">
        <v>2823</v>
      </c>
      <c r="B4108" s="3" t="s">
        <v>2823</v>
      </c>
      <c r="C4108" s="3" t="s">
        <v>6933</v>
      </c>
      <c r="D4108" s="6">
        <v>100</v>
      </c>
      <c r="E4108" s="8">
        <v>124</v>
      </c>
      <c r="F4108" t="s">
        <v>8218</v>
      </c>
      <c r="G4108" t="s">
        <v>8224</v>
      </c>
      <c r="H4108" t="s">
        <v>8246</v>
      </c>
      <c r="I4108">
        <v>1427842740</v>
      </c>
      <c r="J4108">
        <v>1425428206</v>
      </c>
      <c r="K4108" t="b">
        <v>0</v>
      </c>
      <c r="L4108">
        <v>14</v>
      </c>
      <c r="M4108" t="b">
        <v>1</v>
      </c>
      <c r="N4108" t="s">
        <v>8269</v>
      </c>
      <c r="O4108" s="9">
        <f t="shared" si="260"/>
        <v>124</v>
      </c>
      <c r="P4108">
        <f t="shared" si="261"/>
        <v>8.86</v>
      </c>
      <c r="Q4108" s="11" t="s">
        <v>8315</v>
      </c>
      <c r="R4108" t="s">
        <v>8316</v>
      </c>
      <c r="S4108" s="16">
        <f t="shared" si="262"/>
        <v>42067.011643518519</v>
      </c>
      <c r="T4108" s="16">
        <f t="shared" si="263"/>
        <v>42094.957638888889</v>
      </c>
    </row>
    <row r="4109" spans="1:20" ht="42" x14ac:dyDescent="0.3">
      <c r="A4109">
        <v>3745</v>
      </c>
      <c r="B4109" s="3" t="s">
        <v>3742</v>
      </c>
      <c r="C4109" s="3" t="s">
        <v>7855</v>
      </c>
      <c r="D4109" s="6">
        <v>100</v>
      </c>
      <c r="E4109" s="8">
        <v>10</v>
      </c>
      <c r="F4109" t="s">
        <v>8220</v>
      </c>
      <c r="G4109" t="s">
        <v>8223</v>
      </c>
      <c r="H4109" t="s">
        <v>8245</v>
      </c>
      <c r="I4109">
        <v>1407689102</v>
      </c>
      <c r="J4109">
        <v>1405097102</v>
      </c>
      <c r="K4109" t="b">
        <v>0</v>
      </c>
      <c r="L4109">
        <v>1</v>
      </c>
      <c r="M4109" t="b">
        <v>0</v>
      </c>
      <c r="N4109" t="s">
        <v>8269</v>
      </c>
      <c r="O4109" s="9">
        <f t="shared" si="260"/>
        <v>10</v>
      </c>
      <c r="P4109">
        <f t="shared" si="261"/>
        <v>10</v>
      </c>
      <c r="Q4109" s="11" t="s">
        <v>8315</v>
      </c>
      <c r="R4109" t="s">
        <v>8316</v>
      </c>
      <c r="S4109" s="16">
        <f t="shared" si="262"/>
        <v>41831.697939814818</v>
      </c>
      <c r="T4109" s="16">
        <f t="shared" si="263"/>
        <v>41861.697939814818</v>
      </c>
    </row>
    <row r="4110" spans="1:20" ht="42" x14ac:dyDescent="0.3">
      <c r="A4110">
        <v>2976</v>
      </c>
      <c r="B4110" s="3" t="s">
        <v>2976</v>
      </c>
      <c r="C4110" s="3" t="s">
        <v>7086</v>
      </c>
      <c r="D4110" s="6">
        <v>70</v>
      </c>
      <c r="E4110" s="8">
        <v>120</v>
      </c>
      <c r="F4110" t="s">
        <v>8218</v>
      </c>
      <c r="G4110" t="s">
        <v>8224</v>
      </c>
      <c r="H4110" t="s">
        <v>8246</v>
      </c>
      <c r="I4110">
        <v>1457870400</v>
      </c>
      <c r="J4110">
        <v>1456421530</v>
      </c>
      <c r="K4110" t="b">
        <v>0</v>
      </c>
      <c r="L4110">
        <v>14</v>
      </c>
      <c r="M4110" t="b">
        <v>1</v>
      </c>
      <c r="N4110" t="s">
        <v>8269</v>
      </c>
      <c r="O4110" s="9">
        <f t="shared" si="260"/>
        <v>171</v>
      </c>
      <c r="P4110">
        <f t="shared" si="261"/>
        <v>8.57</v>
      </c>
      <c r="Q4110" s="11" t="s">
        <v>8315</v>
      </c>
      <c r="R4110" t="s">
        <v>8316</v>
      </c>
      <c r="S4110" s="16">
        <f t="shared" si="262"/>
        <v>42425.730671296296</v>
      </c>
      <c r="T4110" s="16">
        <f t="shared" si="263"/>
        <v>42442.5</v>
      </c>
    </row>
    <row r="4111" spans="1:20" ht="42" x14ac:dyDescent="0.3">
      <c r="A4111">
        <v>3576</v>
      </c>
      <c r="B4111" s="3" t="s">
        <v>3575</v>
      </c>
      <c r="C4111" s="3" t="s">
        <v>7686</v>
      </c>
      <c r="D4111" s="6">
        <v>100</v>
      </c>
      <c r="E4111" s="8">
        <v>100</v>
      </c>
      <c r="F4111" t="s">
        <v>8218</v>
      </c>
      <c r="G4111" t="s">
        <v>8223</v>
      </c>
      <c r="H4111" t="s">
        <v>8245</v>
      </c>
      <c r="I4111">
        <v>1480947054</v>
      </c>
      <c r="J4111">
        <v>1475759454</v>
      </c>
      <c r="K4111" t="b">
        <v>0</v>
      </c>
      <c r="L4111">
        <v>5</v>
      </c>
      <c r="M4111" t="b">
        <v>1</v>
      </c>
      <c r="N4111" t="s">
        <v>8269</v>
      </c>
      <c r="O4111" s="9">
        <f t="shared" si="260"/>
        <v>100</v>
      </c>
      <c r="P4111">
        <f t="shared" si="261"/>
        <v>20</v>
      </c>
      <c r="Q4111" s="11" t="s">
        <v>8315</v>
      </c>
      <c r="R4111" t="s">
        <v>8316</v>
      </c>
      <c r="S4111" s="16">
        <f t="shared" si="262"/>
        <v>42649.54923611111</v>
      </c>
      <c r="T4111" s="16">
        <f t="shared" si="263"/>
        <v>42709.590902777782</v>
      </c>
    </row>
    <row r="4112" spans="1:20" ht="56" x14ac:dyDescent="0.3">
      <c r="A4112">
        <v>2794</v>
      </c>
      <c r="B4112" s="3" t="s">
        <v>2794</v>
      </c>
      <c r="C4112" s="3" t="s">
        <v>6904</v>
      </c>
      <c r="D4112" s="6">
        <v>50</v>
      </c>
      <c r="E4112" s="8">
        <v>75</v>
      </c>
      <c r="F4112" t="s">
        <v>8218</v>
      </c>
      <c r="G4112" t="s">
        <v>8224</v>
      </c>
      <c r="H4112" t="s">
        <v>8246</v>
      </c>
      <c r="I4112">
        <v>1457031600</v>
      </c>
      <c r="J4112">
        <v>1455640559</v>
      </c>
      <c r="K4112" t="b">
        <v>0</v>
      </c>
      <c r="L4112">
        <v>3</v>
      </c>
      <c r="M4112" t="b">
        <v>1</v>
      </c>
      <c r="N4112" t="s">
        <v>8269</v>
      </c>
      <c r="O4112" s="9">
        <f t="shared" si="260"/>
        <v>150</v>
      </c>
      <c r="P4112">
        <f t="shared" si="261"/>
        <v>25</v>
      </c>
      <c r="Q4112" s="11" t="s">
        <v>8315</v>
      </c>
      <c r="R4112" t="s">
        <v>8316</v>
      </c>
      <c r="S4112" s="16">
        <f t="shared" si="262"/>
        <v>42416.691655092596</v>
      </c>
      <c r="T4112" s="16">
        <f t="shared" si="263"/>
        <v>42432.791666666672</v>
      </c>
    </row>
    <row r="4113" spans="1:20" ht="42" x14ac:dyDescent="0.3">
      <c r="A4113">
        <v>3675</v>
      </c>
      <c r="B4113" s="3" t="s">
        <v>3672</v>
      </c>
      <c r="C4113" s="3" t="s">
        <v>7785</v>
      </c>
      <c r="D4113" s="6">
        <v>50</v>
      </c>
      <c r="E4113" s="8">
        <v>70</v>
      </c>
      <c r="F4113" t="s">
        <v>8218</v>
      </c>
      <c r="G4113" t="s">
        <v>8224</v>
      </c>
      <c r="H4113" t="s">
        <v>8246</v>
      </c>
      <c r="I4113">
        <v>1463353200</v>
      </c>
      <c r="J4113">
        <v>1462285182</v>
      </c>
      <c r="K4113" t="b">
        <v>0</v>
      </c>
      <c r="L4113">
        <v>3</v>
      </c>
      <c r="M4113" t="b">
        <v>1</v>
      </c>
      <c r="N4113" t="s">
        <v>8269</v>
      </c>
      <c r="O4113" s="9">
        <f t="shared" si="260"/>
        <v>140</v>
      </c>
      <c r="P4113">
        <f t="shared" si="261"/>
        <v>23.33</v>
      </c>
      <c r="Q4113" s="11" t="s">
        <v>8315</v>
      </c>
      <c r="R4113" t="s">
        <v>8316</v>
      </c>
      <c r="S4113" s="16">
        <f t="shared" si="262"/>
        <v>42493.597013888888</v>
      </c>
      <c r="T4113" s="16">
        <f t="shared" si="263"/>
        <v>42505.958333333328</v>
      </c>
    </row>
    <row r="4114" spans="1:20" ht="42" x14ac:dyDescent="0.3">
      <c r="A4114">
        <v>3840</v>
      </c>
      <c r="B4114" s="3" t="s">
        <v>3837</v>
      </c>
      <c r="C4114" s="3" t="s">
        <v>7949</v>
      </c>
      <c r="D4114" s="6">
        <v>1</v>
      </c>
      <c r="E4114" s="8">
        <v>65</v>
      </c>
      <c r="F4114" t="s">
        <v>8218</v>
      </c>
      <c r="G4114" t="s">
        <v>8224</v>
      </c>
      <c r="H4114" t="s">
        <v>8246</v>
      </c>
      <c r="I4114">
        <v>1459180229</v>
      </c>
      <c r="J4114">
        <v>1457023829</v>
      </c>
      <c r="K4114" t="b">
        <v>0</v>
      </c>
      <c r="L4114">
        <v>3</v>
      </c>
      <c r="M4114" t="b">
        <v>1</v>
      </c>
      <c r="N4114" t="s">
        <v>8269</v>
      </c>
      <c r="O4114" s="9">
        <f t="shared" si="260"/>
        <v>6500</v>
      </c>
      <c r="P4114">
        <f t="shared" si="261"/>
        <v>21.67</v>
      </c>
      <c r="Q4114" s="11" t="s">
        <v>8315</v>
      </c>
      <c r="R4114" t="s">
        <v>8316</v>
      </c>
      <c r="S4114" s="16">
        <f t="shared" si="262"/>
        <v>42432.701724537037</v>
      </c>
      <c r="T4114" s="16">
        <f t="shared" si="263"/>
        <v>42457.660057870366</v>
      </c>
    </row>
    <row r="4115" spans="1:20" ht="28" x14ac:dyDescent="0.3">
      <c r="A4115">
        <v>3600</v>
      </c>
      <c r="B4115" s="3" t="s">
        <v>3599</v>
      </c>
      <c r="C4115" s="3" t="s">
        <v>7710</v>
      </c>
      <c r="D4115" s="6">
        <v>10</v>
      </c>
      <c r="E4115" s="8">
        <v>13</v>
      </c>
      <c r="F4115" t="s">
        <v>8218</v>
      </c>
      <c r="G4115" t="s">
        <v>8223</v>
      </c>
      <c r="H4115" t="s">
        <v>8245</v>
      </c>
      <c r="I4115">
        <v>1476390164</v>
      </c>
      <c r="J4115">
        <v>1473970964</v>
      </c>
      <c r="K4115" t="b">
        <v>0</v>
      </c>
      <c r="L4115">
        <v>4</v>
      </c>
      <c r="M4115" t="b">
        <v>1</v>
      </c>
      <c r="N4115" t="s">
        <v>8269</v>
      </c>
      <c r="O4115" s="9">
        <f t="shared" si="260"/>
        <v>130</v>
      </c>
      <c r="P4115">
        <f t="shared" si="261"/>
        <v>3.25</v>
      </c>
      <c r="Q4115" s="11" t="s">
        <v>8315</v>
      </c>
      <c r="R4115" t="s">
        <v>8316</v>
      </c>
      <c r="S4115" s="16">
        <f t="shared" si="262"/>
        <v>42628.849120370374</v>
      </c>
      <c r="T4115" s="16">
        <f t="shared" si="263"/>
        <v>42656.849120370374</v>
      </c>
    </row>
  </sheetData>
  <autoFilter ref="E1:E4116" xr:uid="{00000000-0001-0000-0000-000000000000}"/>
  <phoneticPr fontId="2" type="noConversion"/>
  <conditionalFormatting sqref="F1:F1048576">
    <cfRule type="cellIs" dxfId="7" priority="6" operator="equal">
      <formula>"live"</formula>
    </cfRule>
    <cfRule type="cellIs" dxfId="6" priority="5" operator="equal">
      <formula>"successful"</formula>
    </cfRule>
    <cfRule type="cellIs" dxfId="5" priority="4" operator="equal">
      <formula>"failed"</formula>
    </cfRule>
    <cfRule type="cellIs" dxfId="4" priority="3" operator="equal">
      <formula>"canceled"</formula>
    </cfRule>
  </conditionalFormatting>
  <conditionalFormatting sqref="O1:O1048576 P1 R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6635C-42AE-4864-94CD-0D28C0D2E6A4}">
  <dimension ref="A1:U695"/>
  <sheetViews>
    <sheetView workbookViewId="0">
      <selection activeCell="I8" sqref="I8"/>
    </sheetView>
  </sheetViews>
  <sheetFormatPr defaultRowHeight="14" x14ac:dyDescent="0.3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6640625" customWidth="1"/>
    <col min="16" max="16" width="16.75" bestFit="1" customWidth="1"/>
    <col min="17" max="17" width="41.1640625" customWidth="1"/>
    <col min="18" max="18" width="15.5" bestFit="1" customWidth="1"/>
    <col min="19" max="19" width="22.5" bestFit="1" customWidth="1"/>
    <col min="20" max="20" width="27.08203125" bestFit="1" customWidth="1"/>
    <col min="21" max="21" width="5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8305</v>
      </c>
      <c r="R1" s="1" t="s">
        <v>8365</v>
      </c>
      <c r="S1" s="15" t="s">
        <v>8363</v>
      </c>
      <c r="T1" s="15" t="s">
        <v>8364</v>
      </c>
      <c r="U1" t="s">
        <v>8403</v>
      </c>
    </row>
    <row r="2" spans="1:21" ht="42" x14ac:dyDescent="0.3">
      <c r="A2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 s="9">
        <f t="shared" ref="O2:O65" si="0">ROUND(E2/D2*100,0)</f>
        <v>102</v>
      </c>
      <c r="P2">
        <f t="shared" ref="P2:P65" si="1">IFERROR(ROUND(E2/L2,2),0)</f>
        <v>150.15</v>
      </c>
      <c r="Q2" s="11" t="s">
        <v>8315</v>
      </c>
      <c r="R2" t="s">
        <v>8316</v>
      </c>
      <c r="S2" s="16">
        <f t="shared" ref="S2:S65" si="2">(((J2/60)/60/24)+DATE(1970,1,1))</f>
        <v>42318.702094907407</v>
      </c>
      <c r="T2" s="16">
        <f t="shared" ref="T2:T65" si="3">(((I2/60)/60)/24)+DATE(1970,1,1)</f>
        <v>42348.702094907407</v>
      </c>
    </row>
    <row r="3" spans="1:21" ht="42" x14ac:dyDescent="0.3">
      <c r="A3">
        <v>521</v>
      </c>
      <c r="B3" s="3" t="s">
        <v>522</v>
      </c>
      <c r="C3" s="3" t="s">
        <v>4631</v>
      </c>
      <c r="D3" s="6">
        <v>5000</v>
      </c>
      <c r="E3" s="8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 s="9">
        <f t="shared" si="0"/>
        <v>105</v>
      </c>
      <c r="P3">
        <f t="shared" si="1"/>
        <v>93.43</v>
      </c>
      <c r="Q3" s="11" t="s">
        <v>8315</v>
      </c>
      <c r="R3" t="s">
        <v>8316</v>
      </c>
      <c r="S3" s="16">
        <f t="shared" si="2"/>
        <v>42646.092812499999</v>
      </c>
      <c r="T3" s="16">
        <f t="shared" si="3"/>
        <v>42675.207638888889</v>
      </c>
    </row>
    <row r="4" spans="1:21" ht="42" x14ac:dyDescent="0.3">
      <c r="A4">
        <v>522</v>
      </c>
      <c r="B4" s="3" t="s">
        <v>523</v>
      </c>
      <c r="C4" s="3" t="s">
        <v>4632</v>
      </c>
      <c r="D4" s="6">
        <v>3000</v>
      </c>
      <c r="E4" s="8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 s="9">
        <f t="shared" si="0"/>
        <v>115</v>
      </c>
      <c r="P4">
        <f t="shared" si="1"/>
        <v>110.97</v>
      </c>
      <c r="Q4" s="11" t="s">
        <v>8315</v>
      </c>
      <c r="R4" t="s">
        <v>8316</v>
      </c>
      <c r="S4" s="16">
        <f t="shared" si="2"/>
        <v>42430.040798611109</v>
      </c>
      <c r="T4" s="16">
        <f t="shared" si="3"/>
        <v>42449.999131944445</v>
      </c>
    </row>
    <row r="5" spans="1:21" ht="42" x14ac:dyDescent="0.3">
      <c r="A5">
        <v>523</v>
      </c>
      <c r="B5" s="3" t="s">
        <v>524</v>
      </c>
      <c r="C5" s="3" t="s">
        <v>4633</v>
      </c>
      <c r="D5" s="6">
        <v>5000</v>
      </c>
      <c r="E5" s="8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 s="9">
        <f t="shared" si="0"/>
        <v>121</v>
      </c>
      <c r="P5">
        <f t="shared" si="1"/>
        <v>71.790000000000006</v>
      </c>
      <c r="Q5" s="11" t="s">
        <v>8315</v>
      </c>
      <c r="R5" t="s">
        <v>8316</v>
      </c>
      <c r="S5" s="16">
        <f t="shared" si="2"/>
        <v>42238.13282407407</v>
      </c>
      <c r="T5" s="16">
        <f t="shared" si="3"/>
        <v>42268.13282407407</v>
      </c>
    </row>
    <row r="6" spans="1:21" ht="42" x14ac:dyDescent="0.3">
      <c r="A6">
        <v>524</v>
      </c>
      <c r="B6" s="3" t="s">
        <v>525</v>
      </c>
      <c r="C6" s="3" t="s">
        <v>4634</v>
      </c>
      <c r="D6" s="6">
        <v>3500</v>
      </c>
      <c r="E6" s="8">
        <v>3803.55</v>
      </c>
      <c r="F6" t="s">
        <v>8218</v>
      </c>
      <c r="G6" t="s">
        <v>8224</v>
      </c>
      <c r="H6" t="s">
        <v>8246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8269</v>
      </c>
      <c r="O6" s="9">
        <f t="shared" si="0"/>
        <v>109</v>
      </c>
      <c r="P6">
        <f t="shared" si="1"/>
        <v>29.26</v>
      </c>
      <c r="Q6" s="11" t="s">
        <v>8315</v>
      </c>
      <c r="R6" t="s">
        <v>8316</v>
      </c>
      <c r="S6" s="16">
        <f t="shared" si="2"/>
        <v>42492.717233796298</v>
      </c>
      <c r="T6" s="16">
        <f t="shared" si="3"/>
        <v>42522.717233796298</v>
      </c>
    </row>
    <row r="7" spans="1:21" ht="42" x14ac:dyDescent="0.3">
      <c r="A7">
        <v>525</v>
      </c>
      <c r="B7" s="3" t="s">
        <v>526</v>
      </c>
      <c r="C7" s="3" t="s">
        <v>4635</v>
      </c>
      <c r="D7" s="6">
        <v>12000</v>
      </c>
      <c r="E7" s="8">
        <v>12000</v>
      </c>
      <c r="F7" t="s">
        <v>8218</v>
      </c>
      <c r="G7" t="s">
        <v>8223</v>
      </c>
      <c r="H7" t="s">
        <v>8245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8269</v>
      </c>
      <c r="O7" s="9">
        <f t="shared" si="0"/>
        <v>100</v>
      </c>
      <c r="P7">
        <f t="shared" si="1"/>
        <v>1000</v>
      </c>
      <c r="Q7" s="11" t="s">
        <v>8315</v>
      </c>
      <c r="R7" t="s">
        <v>8316</v>
      </c>
      <c r="S7" s="16">
        <f t="shared" si="2"/>
        <v>41850.400937500002</v>
      </c>
      <c r="T7" s="16">
        <f t="shared" si="3"/>
        <v>41895.400937500002</v>
      </c>
    </row>
    <row r="8" spans="1:21" ht="42" x14ac:dyDescent="0.3">
      <c r="A8">
        <v>526</v>
      </c>
      <c r="B8" s="3" t="s">
        <v>527</v>
      </c>
      <c r="C8" s="3" t="s">
        <v>4636</v>
      </c>
      <c r="D8" s="6">
        <v>1500</v>
      </c>
      <c r="E8" s="8">
        <v>1710</v>
      </c>
      <c r="F8" t="s">
        <v>8218</v>
      </c>
      <c r="G8" t="s">
        <v>8224</v>
      </c>
      <c r="H8" t="s">
        <v>8246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8269</v>
      </c>
      <c r="O8" s="9">
        <f t="shared" si="0"/>
        <v>114</v>
      </c>
      <c r="P8">
        <f t="shared" si="1"/>
        <v>74.349999999999994</v>
      </c>
      <c r="Q8" s="11" t="s">
        <v>8315</v>
      </c>
      <c r="R8" t="s">
        <v>8316</v>
      </c>
      <c r="S8" s="16">
        <f t="shared" si="2"/>
        <v>42192.591944444444</v>
      </c>
      <c r="T8" s="16">
        <f t="shared" si="3"/>
        <v>42223.708333333328</v>
      </c>
    </row>
    <row r="9" spans="1:21" ht="42" x14ac:dyDescent="0.3">
      <c r="A9">
        <v>527</v>
      </c>
      <c r="B9" s="3" t="s">
        <v>528</v>
      </c>
      <c r="C9" s="3" t="s">
        <v>4637</v>
      </c>
      <c r="D9" s="6">
        <v>10000</v>
      </c>
      <c r="E9" s="8">
        <v>10085</v>
      </c>
      <c r="F9" t="s">
        <v>8218</v>
      </c>
      <c r="G9" t="s">
        <v>8223</v>
      </c>
      <c r="H9" t="s">
        <v>8245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8269</v>
      </c>
      <c r="O9" s="9">
        <f t="shared" si="0"/>
        <v>101</v>
      </c>
      <c r="P9">
        <f t="shared" si="1"/>
        <v>63.83</v>
      </c>
      <c r="Q9" s="11" t="s">
        <v>8315</v>
      </c>
      <c r="R9" t="s">
        <v>8316</v>
      </c>
      <c r="S9" s="16">
        <f t="shared" si="2"/>
        <v>42753.205625000002</v>
      </c>
      <c r="T9" s="16">
        <f t="shared" si="3"/>
        <v>42783.670138888891</v>
      </c>
    </row>
    <row r="10" spans="1:21" x14ac:dyDescent="0.3">
      <c r="A10">
        <v>528</v>
      </c>
      <c r="B10" s="3" t="s">
        <v>529</v>
      </c>
      <c r="C10" s="3" t="s">
        <v>4638</v>
      </c>
      <c r="D10" s="6">
        <v>1150</v>
      </c>
      <c r="E10" s="8">
        <v>1330</v>
      </c>
      <c r="F10" t="s">
        <v>8218</v>
      </c>
      <c r="G10" t="s">
        <v>8223</v>
      </c>
      <c r="H10" t="s">
        <v>8245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8269</v>
      </c>
      <c r="O10" s="9">
        <f t="shared" si="0"/>
        <v>116</v>
      </c>
      <c r="P10">
        <f t="shared" si="1"/>
        <v>44.33</v>
      </c>
      <c r="Q10" s="11" t="s">
        <v>8315</v>
      </c>
      <c r="R10" t="s">
        <v>8316</v>
      </c>
      <c r="S10" s="16">
        <f t="shared" si="2"/>
        <v>42155.920219907406</v>
      </c>
      <c r="T10" s="16">
        <f t="shared" si="3"/>
        <v>42176.888888888891</v>
      </c>
    </row>
    <row r="11" spans="1:21" ht="42" x14ac:dyDescent="0.3">
      <c r="A11">
        <v>529</v>
      </c>
      <c r="B11" s="3" t="s">
        <v>530</v>
      </c>
      <c r="C11" s="3" t="s">
        <v>4639</v>
      </c>
      <c r="D11" s="6">
        <v>1200</v>
      </c>
      <c r="E11" s="8">
        <v>1565</v>
      </c>
      <c r="F11" t="s">
        <v>8218</v>
      </c>
      <c r="G11" t="s">
        <v>8228</v>
      </c>
      <c r="H11" t="s">
        <v>8250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8269</v>
      </c>
      <c r="O11" s="9">
        <f t="shared" si="0"/>
        <v>130</v>
      </c>
      <c r="P11">
        <f t="shared" si="1"/>
        <v>86.94</v>
      </c>
      <c r="Q11" s="11" t="s">
        <v>8315</v>
      </c>
      <c r="R11" t="s">
        <v>8316</v>
      </c>
      <c r="S11" s="16">
        <f t="shared" si="2"/>
        <v>42725.031180555554</v>
      </c>
      <c r="T11" s="16">
        <f t="shared" si="3"/>
        <v>42746.208333333328</v>
      </c>
    </row>
    <row r="12" spans="1:21" ht="42" x14ac:dyDescent="0.3">
      <c r="A12">
        <v>530</v>
      </c>
      <c r="B12" s="3" t="s">
        <v>531</v>
      </c>
      <c r="C12" s="3" t="s">
        <v>4640</v>
      </c>
      <c r="D12" s="6">
        <v>3405</v>
      </c>
      <c r="E12" s="8">
        <v>3670</v>
      </c>
      <c r="F12" t="s">
        <v>8218</v>
      </c>
      <c r="G12" t="s">
        <v>8223</v>
      </c>
      <c r="H12" t="s">
        <v>8245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8269</v>
      </c>
      <c r="O12" s="9">
        <f t="shared" si="0"/>
        <v>108</v>
      </c>
      <c r="P12">
        <f t="shared" si="1"/>
        <v>126.55</v>
      </c>
      <c r="Q12" s="11" t="s">
        <v>8315</v>
      </c>
      <c r="R12" t="s">
        <v>8316</v>
      </c>
      <c r="S12" s="16">
        <f t="shared" si="2"/>
        <v>42157.591064814813</v>
      </c>
      <c r="T12" s="16">
        <f t="shared" si="3"/>
        <v>42179.083333333328</v>
      </c>
    </row>
    <row r="13" spans="1:21" ht="42" x14ac:dyDescent="0.3">
      <c r="A13">
        <v>531</v>
      </c>
      <c r="B13" s="3" t="s">
        <v>532</v>
      </c>
      <c r="C13" s="3" t="s">
        <v>4641</v>
      </c>
      <c r="D13" s="6">
        <v>4000</v>
      </c>
      <c r="E13" s="8">
        <v>4000</v>
      </c>
      <c r="F13" t="s">
        <v>8218</v>
      </c>
      <c r="G13" t="s">
        <v>8223</v>
      </c>
      <c r="H13" t="s">
        <v>8245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8269</v>
      </c>
      <c r="O13" s="9">
        <f t="shared" si="0"/>
        <v>100</v>
      </c>
      <c r="P13">
        <f t="shared" si="1"/>
        <v>129.03</v>
      </c>
      <c r="Q13" s="11" t="s">
        <v>8315</v>
      </c>
      <c r="R13" t="s">
        <v>8316</v>
      </c>
      <c r="S13" s="16">
        <f t="shared" si="2"/>
        <v>42676.065150462964</v>
      </c>
      <c r="T13" s="16">
        <f t="shared" si="3"/>
        <v>42721.290972222225</v>
      </c>
    </row>
    <row r="14" spans="1:21" ht="42" x14ac:dyDescent="0.3">
      <c r="A14">
        <v>532</v>
      </c>
      <c r="B14" s="3" t="s">
        <v>533</v>
      </c>
      <c r="C14" s="3" t="s">
        <v>4642</v>
      </c>
      <c r="D14" s="6">
        <v>10000</v>
      </c>
      <c r="E14" s="8">
        <v>12325</v>
      </c>
      <c r="F14" t="s">
        <v>8218</v>
      </c>
      <c r="G14" t="s">
        <v>8223</v>
      </c>
      <c r="H14" t="s">
        <v>8245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8269</v>
      </c>
      <c r="O14" s="9">
        <f t="shared" si="0"/>
        <v>123</v>
      </c>
      <c r="P14">
        <f t="shared" si="1"/>
        <v>71.239999999999995</v>
      </c>
      <c r="Q14" s="11" t="s">
        <v>8315</v>
      </c>
      <c r="R14" t="s">
        <v>8316</v>
      </c>
      <c r="S14" s="16">
        <f t="shared" si="2"/>
        <v>42473.007037037038</v>
      </c>
      <c r="T14" s="16">
        <f t="shared" si="3"/>
        <v>42503.007037037038</v>
      </c>
    </row>
    <row r="15" spans="1:21" ht="42" x14ac:dyDescent="0.3">
      <c r="A15">
        <v>533</v>
      </c>
      <c r="B15" s="3" t="s">
        <v>534</v>
      </c>
      <c r="C15" s="3" t="s">
        <v>4643</v>
      </c>
      <c r="D15" s="6">
        <v>2000</v>
      </c>
      <c r="E15" s="8">
        <v>2004</v>
      </c>
      <c r="F15" t="s">
        <v>8218</v>
      </c>
      <c r="G15" t="s">
        <v>8224</v>
      </c>
      <c r="H15" t="s">
        <v>8246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8269</v>
      </c>
      <c r="O15" s="9">
        <f t="shared" si="0"/>
        <v>100</v>
      </c>
      <c r="P15">
        <f t="shared" si="1"/>
        <v>117.88</v>
      </c>
      <c r="Q15" s="11" t="s">
        <v>8315</v>
      </c>
      <c r="R15" t="s">
        <v>8316</v>
      </c>
      <c r="S15" s="16">
        <f t="shared" si="2"/>
        <v>42482.43478009259</v>
      </c>
      <c r="T15" s="16">
        <f t="shared" si="3"/>
        <v>42506.43478009259</v>
      </c>
    </row>
    <row r="16" spans="1:21" ht="42" x14ac:dyDescent="0.3">
      <c r="A16">
        <v>534</v>
      </c>
      <c r="B16" s="3" t="s">
        <v>535</v>
      </c>
      <c r="C16" s="3" t="s">
        <v>4644</v>
      </c>
      <c r="D16" s="6">
        <v>15000</v>
      </c>
      <c r="E16" s="8">
        <v>15700</v>
      </c>
      <c r="F16" t="s">
        <v>8218</v>
      </c>
      <c r="G16" t="s">
        <v>8233</v>
      </c>
      <c r="H16" t="s">
        <v>8253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8269</v>
      </c>
      <c r="O16" s="9">
        <f t="shared" si="0"/>
        <v>105</v>
      </c>
      <c r="P16">
        <f t="shared" si="1"/>
        <v>327.08</v>
      </c>
      <c r="Q16" s="11" t="s">
        <v>8315</v>
      </c>
      <c r="R16" t="s">
        <v>8316</v>
      </c>
      <c r="S16" s="16">
        <f t="shared" si="2"/>
        <v>42270.810995370368</v>
      </c>
      <c r="T16" s="16">
        <f t="shared" si="3"/>
        <v>42309.958333333328</v>
      </c>
    </row>
    <row r="17" spans="1:20" ht="28" x14ac:dyDescent="0.3">
      <c r="A17">
        <v>535</v>
      </c>
      <c r="B17" s="3" t="s">
        <v>536</v>
      </c>
      <c r="C17" s="3" t="s">
        <v>4645</v>
      </c>
      <c r="D17" s="6">
        <v>2000</v>
      </c>
      <c r="E17" s="8">
        <v>2050</v>
      </c>
      <c r="F17" t="s">
        <v>8218</v>
      </c>
      <c r="G17" t="s">
        <v>8224</v>
      </c>
      <c r="H17" t="s">
        <v>8246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8269</v>
      </c>
      <c r="O17" s="9">
        <f t="shared" si="0"/>
        <v>103</v>
      </c>
      <c r="P17">
        <f t="shared" si="1"/>
        <v>34.75</v>
      </c>
      <c r="Q17" s="11" t="s">
        <v>8315</v>
      </c>
      <c r="R17" t="s">
        <v>8316</v>
      </c>
      <c r="S17" s="16">
        <f t="shared" si="2"/>
        <v>42711.545196759253</v>
      </c>
      <c r="T17" s="16">
        <f t="shared" si="3"/>
        <v>42741.545196759253</v>
      </c>
    </row>
    <row r="18" spans="1:20" ht="42" x14ac:dyDescent="0.3">
      <c r="A18">
        <v>536</v>
      </c>
      <c r="B18" s="3" t="s">
        <v>537</v>
      </c>
      <c r="C18" s="3" t="s">
        <v>4646</v>
      </c>
      <c r="D18" s="6">
        <v>3300</v>
      </c>
      <c r="E18" s="8">
        <v>3902.5</v>
      </c>
      <c r="F18" t="s">
        <v>8218</v>
      </c>
      <c r="G18" t="s">
        <v>8224</v>
      </c>
      <c r="H18" t="s">
        <v>8246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8269</v>
      </c>
      <c r="O18" s="9">
        <f t="shared" si="0"/>
        <v>118</v>
      </c>
      <c r="P18">
        <f t="shared" si="1"/>
        <v>100.06</v>
      </c>
      <c r="Q18" s="11" t="s">
        <v>8315</v>
      </c>
      <c r="R18" t="s">
        <v>8316</v>
      </c>
      <c r="S18" s="16">
        <f t="shared" si="2"/>
        <v>42179.344988425932</v>
      </c>
      <c r="T18" s="16">
        <f t="shared" si="3"/>
        <v>42219.75</v>
      </c>
    </row>
    <row r="19" spans="1:20" ht="42" x14ac:dyDescent="0.3">
      <c r="A19">
        <v>537</v>
      </c>
      <c r="B19" s="3" t="s">
        <v>538</v>
      </c>
      <c r="C19" s="3" t="s">
        <v>4647</v>
      </c>
      <c r="D19" s="6">
        <v>2000</v>
      </c>
      <c r="E19" s="8">
        <v>2410</v>
      </c>
      <c r="F19" t="s">
        <v>8218</v>
      </c>
      <c r="G19" t="s">
        <v>8223</v>
      </c>
      <c r="H19" t="s">
        <v>8245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8269</v>
      </c>
      <c r="O19" s="9">
        <f t="shared" si="0"/>
        <v>121</v>
      </c>
      <c r="P19">
        <f t="shared" si="1"/>
        <v>40.85</v>
      </c>
      <c r="Q19" s="11" t="s">
        <v>8315</v>
      </c>
      <c r="R19" t="s">
        <v>8316</v>
      </c>
      <c r="S19" s="16">
        <f t="shared" si="2"/>
        <v>42282.768414351856</v>
      </c>
      <c r="T19" s="16">
        <f t="shared" si="3"/>
        <v>42312.810081018513</v>
      </c>
    </row>
    <row r="20" spans="1:20" ht="42" x14ac:dyDescent="0.3">
      <c r="A20">
        <v>538</v>
      </c>
      <c r="B20" s="3" t="s">
        <v>539</v>
      </c>
      <c r="C20" s="3" t="s">
        <v>4648</v>
      </c>
      <c r="D20" s="6">
        <v>5000</v>
      </c>
      <c r="E20" s="8">
        <v>15121</v>
      </c>
      <c r="F20" t="s">
        <v>8218</v>
      </c>
      <c r="G20" t="s">
        <v>8223</v>
      </c>
      <c r="H20" t="s">
        <v>8245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8269</v>
      </c>
      <c r="O20" s="9">
        <f t="shared" si="0"/>
        <v>302</v>
      </c>
      <c r="P20">
        <f t="shared" si="1"/>
        <v>252.02</v>
      </c>
      <c r="Q20" s="11" t="s">
        <v>8315</v>
      </c>
      <c r="R20" t="s">
        <v>8316</v>
      </c>
      <c r="S20" s="16">
        <f t="shared" si="2"/>
        <v>42473.794710648144</v>
      </c>
      <c r="T20" s="16">
        <f t="shared" si="3"/>
        <v>42503.794710648144</v>
      </c>
    </row>
    <row r="21" spans="1:20" ht="42" x14ac:dyDescent="0.3">
      <c r="A21">
        <v>539</v>
      </c>
      <c r="B21" s="3" t="s">
        <v>540</v>
      </c>
      <c r="C21" s="3" t="s">
        <v>4649</v>
      </c>
      <c r="D21" s="6">
        <v>500</v>
      </c>
      <c r="E21" s="8">
        <v>503.22</v>
      </c>
      <c r="F21" t="s">
        <v>8218</v>
      </c>
      <c r="G21" t="s">
        <v>8224</v>
      </c>
      <c r="H21" t="s">
        <v>8246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8269</v>
      </c>
      <c r="O21" s="9">
        <f t="shared" si="0"/>
        <v>101</v>
      </c>
      <c r="P21">
        <f t="shared" si="1"/>
        <v>25.16</v>
      </c>
      <c r="Q21" s="11" t="s">
        <v>8315</v>
      </c>
      <c r="R21" t="s">
        <v>8316</v>
      </c>
      <c r="S21" s="16">
        <f t="shared" si="2"/>
        <v>42535.049849537041</v>
      </c>
      <c r="T21" s="16">
        <f t="shared" si="3"/>
        <v>42556.049849537041</v>
      </c>
    </row>
    <row r="22" spans="1:20" ht="42" x14ac:dyDescent="0.3">
      <c r="A22">
        <v>1284</v>
      </c>
      <c r="B22" s="3" t="s">
        <v>1285</v>
      </c>
      <c r="C22" s="3" t="s">
        <v>5394</v>
      </c>
      <c r="D22" s="6">
        <v>2000</v>
      </c>
      <c r="E22" s="8">
        <v>2020</v>
      </c>
      <c r="F22" t="s">
        <v>8218</v>
      </c>
      <c r="G22" t="s">
        <v>8223</v>
      </c>
      <c r="H22" t="s">
        <v>8245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8269</v>
      </c>
      <c r="O22" s="9">
        <f t="shared" si="0"/>
        <v>101</v>
      </c>
      <c r="P22">
        <f t="shared" si="1"/>
        <v>65.16</v>
      </c>
      <c r="Q22" s="11" t="s">
        <v>8315</v>
      </c>
      <c r="R22" t="s">
        <v>8316</v>
      </c>
      <c r="S22" s="16">
        <f t="shared" si="2"/>
        <v>42712.23474537037</v>
      </c>
      <c r="T22" s="16">
        <f t="shared" si="3"/>
        <v>42735.707638888889</v>
      </c>
    </row>
    <row r="23" spans="1:20" ht="42" x14ac:dyDescent="0.3">
      <c r="A23">
        <v>1285</v>
      </c>
      <c r="B23" s="3" t="s">
        <v>1286</v>
      </c>
      <c r="C23" s="3" t="s">
        <v>5395</v>
      </c>
      <c r="D23" s="6">
        <v>2000</v>
      </c>
      <c r="E23" s="8">
        <v>2033</v>
      </c>
      <c r="F23" t="s">
        <v>8218</v>
      </c>
      <c r="G23" t="s">
        <v>8224</v>
      </c>
      <c r="H23" t="s">
        <v>8246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8269</v>
      </c>
      <c r="O23" s="9">
        <f t="shared" si="0"/>
        <v>102</v>
      </c>
      <c r="P23">
        <f t="shared" si="1"/>
        <v>32.270000000000003</v>
      </c>
      <c r="Q23" s="11" t="s">
        <v>8315</v>
      </c>
      <c r="R23" t="s">
        <v>8316</v>
      </c>
      <c r="S23" s="16">
        <f t="shared" si="2"/>
        <v>42160.583043981482</v>
      </c>
      <c r="T23" s="16">
        <f t="shared" si="3"/>
        <v>42175.583043981482</v>
      </c>
    </row>
    <row r="24" spans="1:20" ht="42" x14ac:dyDescent="0.3">
      <c r="A24">
        <v>1286</v>
      </c>
      <c r="B24" s="3" t="s">
        <v>1287</v>
      </c>
      <c r="C24" s="3" t="s">
        <v>5396</v>
      </c>
      <c r="D24" s="6">
        <v>1500</v>
      </c>
      <c r="E24" s="8">
        <v>1625</v>
      </c>
      <c r="F24" t="s">
        <v>8218</v>
      </c>
      <c r="G24" t="s">
        <v>8224</v>
      </c>
      <c r="H24" t="s">
        <v>8246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8269</v>
      </c>
      <c r="O24" s="9">
        <f t="shared" si="0"/>
        <v>108</v>
      </c>
      <c r="P24">
        <f t="shared" si="1"/>
        <v>81.25</v>
      </c>
      <c r="Q24" s="11" t="s">
        <v>8315</v>
      </c>
      <c r="R24" t="s">
        <v>8316</v>
      </c>
      <c r="S24" s="16">
        <f t="shared" si="2"/>
        <v>42039.384571759263</v>
      </c>
      <c r="T24" s="16">
        <f t="shared" si="3"/>
        <v>42052.583333333328</v>
      </c>
    </row>
    <row r="25" spans="1:20" ht="56" x14ac:dyDescent="0.3">
      <c r="A25">
        <v>1287</v>
      </c>
      <c r="B25" s="3" t="s">
        <v>1288</v>
      </c>
      <c r="C25" s="3" t="s">
        <v>5397</v>
      </c>
      <c r="D25" s="6">
        <v>250</v>
      </c>
      <c r="E25" s="8">
        <v>605</v>
      </c>
      <c r="F25" t="s">
        <v>8218</v>
      </c>
      <c r="G25" t="s">
        <v>8224</v>
      </c>
      <c r="H25" t="s">
        <v>8246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8269</v>
      </c>
      <c r="O25" s="9">
        <f t="shared" si="0"/>
        <v>242</v>
      </c>
      <c r="P25">
        <f t="shared" si="1"/>
        <v>24.2</v>
      </c>
      <c r="Q25" s="11" t="s">
        <v>8315</v>
      </c>
      <c r="R25" t="s">
        <v>8316</v>
      </c>
      <c r="S25" s="16">
        <f t="shared" si="2"/>
        <v>42107.621018518519</v>
      </c>
      <c r="T25" s="16">
        <f t="shared" si="3"/>
        <v>42167.621018518519</v>
      </c>
    </row>
    <row r="26" spans="1:20" ht="42" x14ac:dyDescent="0.3">
      <c r="A26">
        <v>1288</v>
      </c>
      <c r="B26" s="3" t="s">
        <v>1289</v>
      </c>
      <c r="C26" s="3" t="s">
        <v>5398</v>
      </c>
      <c r="D26" s="6">
        <v>4000</v>
      </c>
      <c r="E26" s="8">
        <v>4018</v>
      </c>
      <c r="F26" t="s">
        <v>8218</v>
      </c>
      <c r="G26" t="s">
        <v>8223</v>
      </c>
      <c r="H26" t="s">
        <v>8245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8269</v>
      </c>
      <c r="O26" s="9">
        <f t="shared" si="0"/>
        <v>100</v>
      </c>
      <c r="P26">
        <f t="shared" si="1"/>
        <v>65.87</v>
      </c>
      <c r="Q26" s="11" t="s">
        <v>8315</v>
      </c>
      <c r="R26" t="s">
        <v>8316</v>
      </c>
      <c r="S26" s="16">
        <f t="shared" si="2"/>
        <v>42561.154664351852</v>
      </c>
      <c r="T26" s="16">
        <f t="shared" si="3"/>
        <v>42592.166666666672</v>
      </c>
    </row>
    <row r="27" spans="1:20" ht="42" x14ac:dyDescent="0.3">
      <c r="A27">
        <v>1289</v>
      </c>
      <c r="B27" s="3" t="s">
        <v>1290</v>
      </c>
      <c r="C27" s="3" t="s">
        <v>5399</v>
      </c>
      <c r="D27" s="6">
        <v>1500</v>
      </c>
      <c r="E27" s="8">
        <v>1876</v>
      </c>
      <c r="F27" t="s">
        <v>8218</v>
      </c>
      <c r="G27" t="s">
        <v>8223</v>
      </c>
      <c r="H27" t="s">
        <v>8245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8269</v>
      </c>
      <c r="O27" s="9">
        <f t="shared" si="0"/>
        <v>125</v>
      </c>
      <c r="P27">
        <f t="shared" si="1"/>
        <v>36.08</v>
      </c>
      <c r="Q27" s="11" t="s">
        <v>8315</v>
      </c>
      <c r="R27" t="s">
        <v>8316</v>
      </c>
      <c r="S27" s="16">
        <f t="shared" si="2"/>
        <v>42709.134780092587</v>
      </c>
      <c r="T27" s="16">
        <f t="shared" si="3"/>
        <v>42739.134780092587</v>
      </c>
    </row>
    <row r="28" spans="1:20" ht="28" x14ac:dyDescent="0.3">
      <c r="A28">
        <v>1290</v>
      </c>
      <c r="B28" s="3" t="s">
        <v>1291</v>
      </c>
      <c r="C28" s="3" t="s">
        <v>5400</v>
      </c>
      <c r="D28" s="6">
        <v>3500</v>
      </c>
      <c r="E28" s="8">
        <v>3800</v>
      </c>
      <c r="F28" t="s">
        <v>8218</v>
      </c>
      <c r="G28" t="s">
        <v>8223</v>
      </c>
      <c r="H28" t="s">
        <v>8245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8269</v>
      </c>
      <c r="O28" s="9">
        <f t="shared" si="0"/>
        <v>109</v>
      </c>
      <c r="P28">
        <f t="shared" si="1"/>
        <v>44.19</v>
      </c>
      <c r="Q28" s="11" t="s">
        <v>8315</v>
      </c>
      <c r="R28" t="s">
        <v>8316</v>
      </c>
      <c r="S28" s="16">
        <f t="shared" si="2"/>
        <v>42086.614942129629</v>
      </c>
      <c r="T28" s="16">
        <f t="shared" si="3"/>
        <v>42117.290972222225</v>
      </c>
    </row>
    <row r="29" spans="1:20" ht="42" x14ac:dyDescent="0.3">
      <c r="A29">
        <v>1291</v>
      </c>
      <c r="B29" s="3" t="s">
        <v>1292</v>
      </c>
      <c r="C29" s="3" t="s">
        <v>5401</v>
      </c>
      <c r="D29" s="6">
        <v>3000</v>
      </c>
      <c r="E29" s="8">
        <v>4371</v>
      </c>
      <c r="F29" t="s">
        <v>8218</v>
      </c>
      <c r="G29" t="s">
        <v>8223</v>
      </c>
      <c r="H29" t="s">
        <v>8245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8269</v>
      </c>
      <c r="O29" s="9">
        <f t="shared" si="0"/>
        <v>146</v>
      </c>
      <c r="P29">
        <f t="shared" si="1"/>
        <v>104.07</v>
      </c>
      <c r="Q29" s="11" t="s">
        <v>8315</v>
      </c>
      <c r="R29" t="s">
        <v>8316</v>
      </c>
      <c r="S29" s="16">
        <f t="shared" si="2"/>
        <v>42064.652673611112</v>
      </c>
      <c r="T29" s="16">
        <f t="shared" si="3"/>
        <v>42101.291666666672</v>
      </c>
    </row>
    <row r="30" spans="1:20" ht="42" x14ac:dyDescent="0.3">
      <c r="A30">
        <v>1292</v>
      </c>
      <c r="B30" s="3" t="s">
        <v>1293</v>
      </c>
      <c r="C30" s="3" t="s">
        <v>5402</v>
      </c>
      <c r="D30" s="6">
        <v>1700</v>
      </c>
      <c r="E30" s="8">
        <v>1870</v>
      </c>
      <c r="F30" t="s">
        <v>8218</v>
      </c>
      <c r="G30" t="s">
        <v>8224</v>
      </c>
      <c r="H30" t="s">
        <v>8246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8269</v>
      </c>
      <c r="O30" s="9">
        <f t="shared" si="0"/>
        <v>110</v>
      </c>
      <c r="P30">
        <f t="shared" si="1"/>
        <v>35.96</v>
      </c>
      <c r="Q30" s="11" t="s">
        <v>8315</v>
      </c>
      <c r="R30" t="s">
        <v>8316</v>
      </c>
      <c r="S30" s="16">
        <f t="shared" si="2"/>
        <v>42256.764212962968</v>
      </c>
      <c r="T30" s="16">
        <f t="shared" si="3"/>
        <v>42283.957638888889</v>
      </c>
    </row>
    <row r="31" spans="1:20" ht="42" x14ac:dyDescent="0.3">
      <c r="A31">
        <v>1293</v>
      </c>
      <c r="B31" s="3" t="s">
        <v>1294</v>
      </c>
      <c r="C31" s="3" t="s">
        <v>5403</v>
      </c>
      <c r="D31" s="6">
        <v>15000</v>
      </c>
      <c r="E31" s="8">
        <v>15335</v>
      </c>
      <c r="F31" t="s">
        <v>8218</v>
      </c>
      <c r="G31" t="s">
        <v>8223</v>
      </c>
      <c r="H31" t="s">
        <v>8245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8269</v>
      </c>
      <c r="O31" s="9">
        <f t="shared" si="0"/>
        <v>102</v>
      </c>
      <c r="P31">
        <f t="shared" si="1"/>
        <v>127.79</v>
      </c>
      <c r="Q31" s="11" t="s">
        <v>8315</v>
      </c>
      <c r="R31" t="s">
        <v>8316</v>
      </c>
      <c r="S31" s="16">
        <f t="shared" si="2"/>
        <v>42292.701053240744</v>
      </c>
      <c r="T31" s="16">
        <f t="shared" si="3"/>
        <v>42322.742719907401</v>
      </c>
    </row>
    <row r="32" spans="1:20" ht="42" x14ac:dyDescent="0.3">
      <c r="A32">
        <v>1294</v>
      </c>
      <c r="B32" s="3" t="s">
        <v>1295</v>
      </c>
      <c r="C32" s="3" t="s">
        <v>5404</v>
      </c>
      <c r="D32" s="6">
        <v>500</v>
      </c>
      <c r="E32" s="8">
        <v>610</v>
      </c>
      <c r="F32" t="s">
        <v>8218</v>
      </c>
      <c r="G32" t="s">
        <v>8224</v>
      </c>
      <c r="H32" t="s">
        <v>8246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8269</v>
      </c>
      <c r="O32" s="9">
        <f t="shared" si="0"/>
        <v>122</v>
      </c>
      <c r="P32">
        <f t="shared" si="1"/>
        <v>27.73</v>
      </c>
      <c r="Q32" s="11" t="s">
        <v>8315</v>
      </c>
      <c r="R32" t="s">
        <v>8316</v>
      </c>
      <c r="S32" s="16">
        <f t="shared" si="2"/>
        <v>42278.453668981485</v>
      </c>
      <c r="T32" s="16">
        <f t="shared" si="3"/>
        <v>42296.458333333328</v>
      </c>
    </row>
    <row r="33" spans="1:20" ht="42" x14ac:dyDescent="0.3">
      <c r="A33">
        <v>1295</v>
      </c>
      <c r="B33" s="3" t="s">
        <v>1296</v>
      </c>
      <c r="C33" s="3" t="s">
        <v>5405</v>
      </c>
      <c r="D33" s="6">
        <v>2500</v>
      </c>
      <c r="E33" s="8">
        <v>2549</v>
      </c>
      <c r="F33" t="s">
        <v>8218</v>
      </c>
      <c r="G33" t="s">
        <v>8224</v>
      </c>
      <c r="H33" t="s">
        <v>8246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8269</v>
      </c>
      <c r="O33" s="9">
        <f t="shared" si="0"/>
        <v>102</v>
      </c>
      <c r="P33">
        <f t="shared" si="1"/>
        <v>39.83</v>
      </c>
      <c r="Q33" s="11" t="s">
        <v>8315</v>
      </c>
      <c r="R33" t="s">
        <v>8316</v>
      </c>
      <c r="S33" s="16">
        <f t="shared" si="2"/>
        <v>42184.572881944448</v>
      </c>
      <c r="T33" s="16">
        <f t="shared" si="3"/>
        <v>42214.708333333328</v>
      </c>
    </row>
    <row r="34" spans="1:20" ht="56" x14ac:dyDescent="0.3">
      <c r="A34">
        <v>1296</v>
      </c>
      <c r="B34" s="3" t="s">
        <v>1297</v>
      </c>
      <c r="C34" s="3" t="s">
        <v>5406</v>
      </c>
      <c r="D34" s="6">
        <v>850</v>
      </c>
      <c r="E34" s="8">
        <v>1200</v>
      </c>
      <c r="F34" t="s">
        <v>8218</v>
      </c>
      <c r="G34" t="s">
        <v>8224</v>
      </c>
      <c r="H34" t="s">
        <v>8246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8269</v>
      </c>
      <c r="O34" s="9">
        <f t="shared" si="0"/>
        <v>141</v>
      </c>
      <c r="P34">
        <f t="shared" si="1"/>
        <v>52.17</v>
      </c>
      <c r="Q34" s="11" t="s">
        <v>8315</v>
      </c>
      <c r="R34" t="s">
        <v>8316</v>
      </c>
      <c r="S34" s="16">
        <f t="shared" si="2"/>
        <v>42423.050613425927</v>
      </c>
      <c r="T34" s="16">
        <f t="shared" si="3"/>
        <v>42443.008946759262</v>
      </c>
    </row>
    <row r="35" spans="1:20" ht="42" x14ac:dyDescent="0.3">
      <c r="A35">
        <v>1297</v>
      </c>
      <c r="B35" s="3" t="s">
        <v>1298</v>
      </c>
      <c r="C35" s="3" t="s">
        <v>5407</v>
      </c>
      <c r="D35" s="6">
        <v>20000</v>
      </c>
      <c r="E35" s="8">
        <v>21905</v>
      </c>
      <c r="F35" t="s">
        <v>8218</v>
      </c>
      <c r="G35" t="s">
        <v>8223</v>
      </c>
      <c r="H35" t="s">
        <v>8245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8269</v>
      </c>
      <c r="O35" s="9">
        <f t="shared" si="0"/>
        <v>110</v>
      </c>
      <c r="P35">
        <f t="shared" si="1"/>
        <v>92.04</v>
      </c>
      <c r="Q35" s="11" t="s">
        <v>8315</v>
      </c>
      <c r="R35" t="s">
        <v>8316</v>
      </c>
      <c r="S35" s="16">
        <f t="shared" si="2"/>
        <v>42461.747199074074</v>
      </c>
      <c r="T35" s="16">
        <f t="shared" si="3"/>
        <v>42491.747199074074</v>
      </c>
    </row>
    <row r="36" spans="1:20" ht="42" x14ac:dyDescent="0.3">
      <c r="A36">
        <v>1298</v>
      </c>
      <c r="B36" s="3" t="s">
        <v>1299</v>
      </c>
      <c r="C36" s="3" t="s">
        <v>5408</v>
      </c>
      <c r="D36" s="6">
        <v>2000</v>
      </c>
      <c r="E36" s="8">
        <v>2093</v>
      </c>
      <c r="F36" t="s">
        <v>8218</v>
      </c>
      <c r="G36" t="s">
        <v>8224</v>
      </c>
      <c r="H36" t="s">
        <v>8246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8269</v>
      </c>
      <c r="O36" s="9">
        <f t="shared" si="0"/>
        <v>105</v>
      </c>
      <c r="P36">
        <f t="shared" si="1"/>
        <v>63.42</v>
      </c>
      <c r="Q36" s="11" t="s">
        <v>8315</v>
      </c>
      <c r="R36" t="s">
        <v>8316</v>
      </c>
      <c r="S36" s="16">
        <f t="shared" si="2"/>
        <v>42458.680925925932</v>
      </c>
      <c r="T36" s="16">
        <f t="shared" si="3"/>
        <v>42488.680925925932</v>
      </c>
    </row>
    <row r="37" spans="1:20" ht="42" x14ac:dyDescent="0.3">
      <c r="A37">
        <v>1299</v>
      </c>
      <c r="B37" s="3" t="s">
        <v>1300</v>
      </c>
      <c r="C37" s="3" t="s">
        <v>5409</v>
      </c>
      <c r="D37" s="6">
        <v>3500</v>
      </c>
      <c r="E37" s="8">
        <v>4340</v>
      </c>
      <c r="F37" t="s">
        <v>8218</v>
      </c>
      <c r="G37" t="s">
        <v>8223</v>
      </c>
      <c r="H37" t="s">
        <v>8245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8269</v>
      </c>
      <c r="O37" s="9">
        <f t="shared" si="0"/>
        <v>124</v>
      </c>
      <c r="P37">
        <f t="shared" si="1"/>
        <v>135.63</v>
      </c>
      <c r="Q37" s="11" t="s">
        <v>8315</v>
      </c>
      <c r="R37" t="s">
        <v>8316</v>
      </c>
      <c r="S37" s="16">
        <f t="shared" si="2"/>
        <v>42169.814340277779</v>
      </c>
      <c r="T37" s="16">
        <f t="shared" si="3"/>
        <v>42199.814340277779</v>
      </c>
    </row>
    <row r="38" spans="1:20" ht="42" x14ac:dyDescent="0.3">
      <c r="A38">
        <v>1300</v>
      </c>
      <c r="B38" s="3" t="s">
        <v>1301</v>
      </c>
      <c r="C38" s="3" t="s">
        <v>5410</v>
      </c>
      <c r="D38" s="6">
        <v>3000</v>
      </c>
      <c r="E38" s="8">
        <v>4050</v>
      </c>
      <c r="F38" t="s">
        <v>8218</v>
      </c>
      <c r="G38" t="s">
        <v>8223</v>
      </c>
      <c r="H38" t="s">
        <v>8245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8269</v>
      </c>
      <c r="O38" s="9">
        <f t="shared" si="0"/>
        <v>135</v>
      </c>
      <c r="P38">
        <f t="shared" si="1"/>
        <v>168.75</v>
      </c>
      <c r="Q38" s="11" t="s">
        <v>8315</v>
      </c>
      <c r="R38" t="s">
        <v>8316</v>
      </c>
      <c r="S38" s="16">
        <f t="shared" si="2"/>
        <v>42483.675208333334</v>
      </c>
      <c r="T38" s="16">
        <f t="shared" si="3"/>
        <v>42522.789583333331</v>
      </c>
    </row>
    <row r="39" spans="1:20" ht="42" x14ac:dyDescent="0.3">
      <c r="A39">
        <v>1301</v>
      </c>
      <c r="B39" s="3" t="s">
        <v>1302</v>
      </c>
      <c r="C39" s="3" t="s">
        <v>5411</v>
      </c>
      <c r="D39" s="6">
        <v>2000</v>
      </c>
      <c r="E39" s="8">
        <v>2055</v>
      </c>
      <c r="F39" t="s">
        <v>8218</v>
      </c>
      <c r="G39" t="s">
        <v>8223</v>
      </c>
      <c r="H39" t="s">
        <v>8245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8269</v>
      </c>
      <c r="O39" s="9">
        <f t="shared" si="0"/>
        <v>103</v>
      </c>
      <c r="P39">
        <f t="shared" si="1"/>
        <v>70.86</v>
      </c>
      <c r="Q39" s="11" t="s">
        <v>8315</v>
      </c>
      <c r="R39" t="s">
        <v>8316</v>
      </c>
      <c r="S39" s="16">
        <f t="shared" si="2"/>
        <v>42195.749745370369</v>
      </c>
      <c r="T39" s="16">
        <f t="shared" si="3"/>
        <v>42206.125</v>
      </c>
    </row>
    <row r="40" spans="1:20" ht="42" x14ac:dyDescent="0.3">
      <c r="A40">
        <v>1302</v>
      </c>
      <c r="B40" s="3" t="s">
        <v>1303</v>
      </c>
      <c r="C40" s="3" t="s">
        <v>5412</v>
      </c>
      <c r="D40" s="6">
        <v>2500</v>
      </c>
      <c r="E40" s="8">
        <v>2500</v>
      </c>
      <c r="F40" t="s">
        <v>8218</v>
      </c>
      <c r="G40" t="s">
        <v>8223</v>
      </c>
      <c r="H40" t="s">
        <v>8245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8269</v>
      </c>
      <c r="O40" s="9">
        <f t="shared" si="0"/>
        <v>100</v>
      </c>
      <c r="P40">
        <f t="shared" si="1"/>
        <v>50</v>
      </c>
      <c r="Q40" s="11" t="s">
        <v>8315</v>
      </c>
      <c r="R40" t="s">
        <v>8316</v>
      </c>
      <c r="S40" s="16">
        <f t="shared" si="2"/>
        <v>42675.057997685188</v>
      </c>
      <c r="T40" s="16">
        <f t="shared" si="3"/>
        <v>42705.099664351852</v>
      </c>
    </row>
    <row r="41" spans="1:20" ht="28" x14ac:dyDescent="0.3">
      <c r="A41">
        <v>1303</v>
      </c>
      <c r="B41" s="3" t="s">
        <v>1304</v>
      </c>
      <c r="C41" s="3" t="s">
        <v>5413</v>
      </c>
      <c r="D41" s="6">
        <v>3500</v>
      </c>
      <c r="E41" s="8">
        <v>4559.13</v>
      </c>
      <c r="F41" t="s">
        <v>8218</v>
      </c>
      <c r="G41" t="s">
        <v>8224</v>
      </c>
      <c r="H41" t="s">
        <v>8246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8269</v>
      </c>
      <c r="O41" s="9">
        <f t="shared" si="0"/>
        <v>130</v>
      </c>
      <c r="P41">
        <f t="shared" si="1"/>
        <v>42.21</v>
      </c>
      <c r="Q41" s="11" t="s">
        <v>8315</v>
      </c>
      <c r="R41" t="s">
        <v>8316</v>
      </c>
      <c r="S41" s="16">
        <f t="shared" si="2"/>
        <v>42566.441203703704</v>
      </c>
      <c r="T41" s="16">
        <f t="shared" si="3"/>
        <v>42582.458333333328</v>
      </c>
    </row>
    <row r="42" spans="1:20" ht="28" x14ac:dyDescent="0.3">
      <c r="A42">
        <v>2781</v>
      </c>
      <c r="B42" s="3" t="s">
        <v>2781</v>
      </c>
      <c r="C42" s="3" t="s">
        <v>6891</v>
      </c>
      <c r="D42" s="6">
        <v>1250</v>
      </c>
      <c r="E42" s="8">
        <v>1316</v>
      </c>
      <c r="F42" t="s">
        <v>8218</v>
      </c>
      <c r="G42" t="s">
        <v>8223</v>
      </c>
      <c r="H42" t="s">
        <v>8245</v>
      </c>
      <c r="I42">
        <v>1423724400</v>
      </c>
      <c r="J42">
        <v>1421274954</v>
      </c>
      <c r="K42" t="b">
        <v>0</v>
      </c>
      <c r="L42">
        <v>28</v>
      </c>
      <c r="M42" t="b">
        <v>1</v>
      </c>
      <c r="N42" t="s">
        <v>8269</v>
      </c>
      <c r="O42" s="9">
        <f t="shared" si="0"/>
        <v>105</v>
      </c>
      <c r="P42">
        <f t="shared" si="1"/>
        <v>47</v>
      </c>
      <c r="Q42" s="11" t="s">
        <v>8315</v>
      </c>
      <c r="R42" t="s">
        <v>8316</v>
      </c>
      <c r="S42" s="16">
        <f t="shared" si="2"/>
        <v>42018.94159722222</v>
      </c>
      <c r="T42" s="16">
        <f t="shared" si="3"/>
        <v>42047.291666666672</v>
      </c>
    </row>
    <row r="43" spans="1:20" ht="28" x14ac:dyDescent="0.3">
      <c r="A43">
        <v>2782</v>
      </c>
      <c r="B43" s="3" t="s">
        <v>2782</v>
      </c>
      <c r="C43" s="3" t="s">
        <v>6892</v>
      </c>
      <c r="D43" s="6">
        <v>1000</v>
      </c>
      <c r="E43" s="8">
        <v>1200</v>
      </c>
      <c r="F43" t="s">
        <v>8218</v>
      </c>
      <c r="G43" t="s">
        <v>8223</v>
      </c>
      <c r="H43" t="s">
        <v>8245</v>
      </c>
      <c r="I43">
        <v>1424149140</v>
      </c>
      <c r="J43">
        <v>1421964718</v>
      </c>
      <c r="K43" t="b">
        <v>0</v>
      </c>
      <c r="L43">
        <v>18</v>
      </c>
      <c r="M43" t="b">
        <v>1</v>
      </c>
      <c r="N43" t="s">
        <v>8269</v>
      </c>
      <c r="O43" s="9">
        <f t="shared" si="0"/>
        <v>120</v>
      </c>
      <c r="P43">
        <f t="shared" si="1"/>
        <v>66.67</v>
      </c>
      <c r="Q43" s="11" t="s">
        <v>8315</v>
      </c>
      <c r="R43" t="s">
        <v>8316</v>
      </c>
      <c r="S43" s="16">
        <f t="shared" si="2"/>
        <v>42026.924976851849</v>
      </c>
      <c r="T43" s="16">
        <f t="shared" si="3"/>
        <v>42052.207638888889</v>
      </c>
    </row>
    <row r="44" spans="1:20" ht="42" x14ac:dyDescent="0.3">
      <c r="A44">
        <v>2783</v>
      </c>
      <c r="B44" s="3" t="s">
        <v>2783</v>
      </c>
      <c r="C44" s="3" t="s">
        <v>6893</v>
      </c>
      <c r="D44" s="6">
        <v>1000</v>
      </c>
      <c r="E44" s="8">
        <v>1145</v>
      </c>
      <c r="F44" t="s">
        <v>8218</v>
      </c>
      <c r="G44" t="s">
        <v>8224</v>
      </c>
      <c r="H44" t="s">
        <v>8246</v>
      </c>
      <c r="I44">
        <v>1429793446</v>
      </c>
      <c r="J44">
        <v>1428583846</v>
      </c>
      <c r="K44" t="b">
        <v>0</v>
      </c>
      <c r="L44">
        <v>61</v>
      </c>
      <c r="M44" t="b">
        <v>1</v>
      </c>
      <c r="N44" t="s">
        <v>8269</v>
      </c>
      <c r="O44" s="9">
        <f t="shared" si="0"/>
        <v>115</v>
      </c>
      <c r="P44">
        <f t="shared" si="1"/>
        <v>18.77</v>
      </c>
      <c r="Q44" s="11" t="s">
        <v>8315</v>
      </c>
      <c r="R44" t="s">
        <v>8316</v>
      </c>
      <c r="S44" s="16">
        <f t="shared" si="2"/>
        <v>42103.535254629634</v>
      </c>
      <c r="T44" s="16">
        <f t="shared" si="3"/>
        <v>42117.535254629634</v>
      </c>
    </row>
    <row r="45" spans="1:20" ht="42" x14ac:dyDescent="0.3">
      <c r="A45">
        <v>2784</v>
      </c>
      <c r="B45" s="3" t="s">
        <v>2784</v>
      </c>
      <c r="C45" s="3" t="s">
        <v>6894</v>
      </c>
      <c r="D45" s="6">
        <v>6000</v>
      </c>
      <c r="E45" s="8">
        <v>7140</v>
      </c>
      <c r="F45" t="s">
        <v>8218</v>
      </c>
      <c r="G45" t="s">
        <v>8223</v>
      </c>
      <c r="H45" t="s">
        <v>8245</v>
      </c>
      <c r="I45">
        <v>1414608843</v>
      </c>
      <c r="J45">
        <v>1412794443</v>
      </c>
      <c r="K45" t="b">
        <v>0</v>
      </c>
      <c r="L45">
        <v>108</v>
      </c>
      <c r="M45" t="b">
        <v>1</v>
      </c>
      <c r="N45" t="s">
        <v>8269</v>
      </c>
      <c r="O45" s="9">
        <f t="shared" si="0"/>
        <v>119</v>
      </c>
      <c r="P45">
        <f t="shared" si="1"/>
        <v>66.11</v>
      </c>
      <c r="Q45" s="11" t="s">
        <v>8315</v>
      </c>
      <c r="R45" t="s">
        <v>8316</v>
      </c>
      <c r="S45" s="16">
        <f t="shared" si="2"/>
        <v>41920.787534722222</v>
      </c>
      <c r="T45" s="16">
        <f t="shared" si="3"/>
        <v>41941.787534722222</v>
      </c>
    </row>
    <row r="46" spans="1:20" ht="42" x14ac:dyDescent="0.3">
      <c r="A46">
        <v>2785</v>
      </c>
      <c r="B46" s="3" t="s">
        <v>2785</v>
      </c>
      <c r="C46" s="3" t="s">
        <v>6895</v>
      </c>
      <c r="D46" s="6">
        <v>5000</v>
      </c>
      <c r="E46" s="8">
        <v>5234</v>
      </c>
      <c r="F46" t="s">
        <v>8218</v>
      </c>
      <c r="G46" t="s">
        <v>8223</v>
      </c>
      <c r="H46" t="s">
        <v>8245</v>
      </c>
      <c r="I46">
        <v>1470430800</v>
      </c>
      <c r="J46">
        <v>1467865967</v>
      </c>
      <c r="K46" t="b">
        <v>0</v>
      </c>
      <c r="L46">
        <v>142</v>
      </c>
      <c r="M46" t="b">
        <v>1</v>
      </c>
      <c r="N46" t="s">
        <v>8269</v>
      </c>
      <c r="O46" s="9">
        <f t="shared" si="0"/>
        <v>105</v>
      </c>
      <c r="P46">
        <f t="shared" si="1"/>
        <v>36.86</v>
      </c>
      <c r="Q46" s="11" t="s">
        <v>8315</v>
      </c>
      <c r="R46" t="s">
        <v>8316</v>
      </c>
      <c r="S46" s="16">
        <f t="shared" si="2"/>
        <v>42558.189432870371</v>
      </c>
      <c r="T46" s="16">
        <f t="shared" si="3"/>
        <v>42587.875</v>
      </c>
    </row>
    <row r="47" spans="1:20" ht="28" x14ac:dyDescent="0.3">
      <c r="A47">
        <v>2786</v>
      </c>
      <c r="B47" s="3" t="s">
        <v>2786</v>
      </c>
      <c r="C47" s="3" t="s">
        <v>6896</v>
      </c>
      <c r="D47" s="6">
        <v>2500</v>
      </c>
      <c r="E47" s="8">
        <v>2946</v>
      </c>
      <c r="F47" t="s">
        <v>8218</v>
      </c>
      <c r="G47" t="s">
        <v>8224</v>
      </c>
      <c r="H47" t="s">
        <v>8246</v>
      </c>
      <c r="I47">
        <v>1404913180</v>
      </c>
      <c r="J47">
        <v>1403703580</v>
      </c>
      <c r="K47" t="b">
        <v>0</v>
      </c>
      <c r="L47">
        <v>74</v>
      </c>
      <c r="M47" t="b">
        <v>1</v>
      </c>
      <c r="N47" t="s">
        <v>8269</v>
      </c>
      <c r="O47" s="9">
        <f t="shared" si="0"/>
        <v>118</v>
      </c>
      <c r="P47">
        <f t="shared" si="1"/>
        <v>39.81</v>
      </c>
      <c r="Q47" s="11" t="s">
        <v>8315</v>
      </c>
      <c r="R47" t="s">
        <v>8316</v>
      </c>
      <c r="S47" s="16">
        <f t="shared" si="2"/>
        <v>41815.569212962961</v>
      </c>
      <c r="T47" s="16">
        <f t="shared" si="3"/>
        <v>41829.569212962961</v>
      </c>
    </row>
    <row r="48" spans="1:20" ht="42" x14ac:dyDescent="0.3">
      <c r="A48">
        <v>2787</v>
      </c>
      <c r="B48" s="3" t="s">
        <v>2787</v>
      </c>
      <c r="C48" s="3" t="s">
        <v>6897</v>
      </c>
      <c r="D48" s="6">
        <v>1000</v>
      </c>
      <c r="E48" s="8">
        <v>1197</v>
      </c>
      <c r="F48" t="s">
        <v>8218</v>
      </c>
      <c r="G48" t="s">
        <v>8223</v>
      </c>
      <c r="H48" t="s">
        <v>8245</v>
      </c>
      <c r="I48">
        <v>1405658752</v>
      </c>
      <c r="J48">
        <v>1403066752</v>
      </c>
      <c r="K48" t="b">
        <v>0</v>
      </c>
      <c r="L48">
        <v>38</v>
      </c>
      <c r="M48" t="b">
        <v>1</v>
      </c>
      <c r="N48" t="s">
        <v>8269</v>
      </c>
      <c r="O48" s="9">
        <f t="shared" si="0"/>
        <v>120</v>
      </c>
      <c r="P48">
        <f t="shared" si="1"/>
        <v>31.5</v>
      </c>
      <c r="Q48" s="11" t="s">
        <v>8315</v>
      </c>
      <c r="R48" t="s">
        <v>8316</v>
      </c>
      <c r="S48" s="16">
        <f t="shared" si="2"/>
        <v>41808.198518518519</v>
      </c>
      <c r="T48" s="16">
        <f t="shared" si="3"/>
        <v>41838.198518518519</v>
      </c>
    </row>
    <row r="49" spans="1:20" ht="42" x14ac:dyDescent="0.3">
      <c r="A49">
        <v>2788</v>
      </c>
      <c r="B49" s="3" t="s">
        <v>2788</v>
      </c>
      <c r="C49" s="3" t="s">
        <v>6898</v>
      </c>
      <c r="D49" s="6">
        <v>2000</v>
      </c>
      <c r="E49" s="8">
        <v>2050</v>
      </c>
      <c r="F49" t="s">
        <v>8218</v>
      </c>
      <c r="G49" t="s">
        <v>8223</v>
      </c>
      <c r="H49" t="s">
        <v>8245</v>
      </c>
      <c r="I49">
        <v>1469811043</v>
      </c>
      <c r="J49">
        <v>1467219043</v>
      </c>
      <c r="K49" t="b">
        <v>0</v>
      </c>
      <c r="L49">
        <v>20</v>
      </c>
      <c r="M49" t="b">
        <v>1</v>
      </c>
      <c r="N49" t="s">
        <v>8269</v>
      </c>
      <c r="O49" s="9">
        <f t="shared" si="0"/>
        <v>103</v>
      </c>
      <c r="P49">
        <f t="shared" si="1"/>
        <v>102.5</v>
      </c>
      <c r="Q49" s="11" t="s">
        <v>8315</v>
      </c>
      <c r="R49" t="s">
        <v>8316</v>
      </c>
      <c r="S49" s="16">
        <f t="shared" si="2"/>
        <v>42550.701886574068</v>
      </c>
      <c r="T49" s="16">
        <f t="shared" si="3"/>
        <v>42580.701886574068</v>
      </c>
    </row>
    <row r="50" spans="1:20" ht="28" x14ac:dyDescent="0.3">
      <c r="A50">
        <v>2789</v>
      </c>
      <c r="B50" s="3" t="s">
        <v>2789</v>
      </c>
      <c r="C50" s="3" t="s">
        <v>6899</v>
      </c>
      <c r="D50" s="6">
        <v>3000</v>
      </c>
      <c r="E50" s="8">
        <v>3035</v>
      </c>
      <c r="F50" t="s">
        <v>8218</v>
      </c>
      <c r="G50" t="s">
        <v>8223</v>
      </c>
      <c r="H50" t="s">
        <v>8245</v>
      </c>
      <c r="I50">
        <v>1426132800</v>
      </c>
      <c r="J50">
        <v>1424477934</v>
      </c>
      <c r="K50" t="b">
        <v>0</v>
      </c>
      <c r="L50">
        <v>24</v>
      </c>
      <c r="M50" t="b">
        <v>1</v>
      </c>
      <c r="N50" t="s">
        <v>8269</v>
      </c>
      <c r="O50" s="9">
        <f t="shared" si="0"/>
        <v>101</v>
      </c>
      <c r="P50">
        <f t="shared" si="1"/>
        <v>126.46</v>
      </c>
      <c r="Q50" s="11" t="s">
        <v>8315</v>
      </c>
      <c r="R50" t="s">
        <v>8316</v>
      </c>
      <c r="S50" s="16">
        <f t="shared" si="2"/>
        <v>42056.013124999998</v>
      </c>
      <c r="T50" s="16">
        <f t="shared" si="3"/>
        <v>42075.166666666672</v>
      </c>
    </row>
    <row r="51" spans="1:20" ht="42" x14ac:dyDescent="0.3">
      <c r="A51">
        <v>2790</v>
      </c>
      <c r="B51" s="3" t="s">
        <v>2790</v>
      </c>
      <c r="C51" s="3" t="s">
        <v>6900</v>
      </c>
      <c r="D51" s="6">
        <v>3000</v>
      </c>
      <c r="E51" s="8">
        <v>3160</v>
      </c>
      <c r="F51" t="s">
        <v>8218</v>
      </c>
      <c r="G51" t="s">
        <v>8223</v>
      </c>
      <c r="H51" t="s">
        <v>8245</v>
      </c>
      <c r="I51">
        <v>1423693903</v>
      </c>
      <c r="J51">
        <v>1421101903</v>
      </c>
      <c r="K51" t="b">
        <v>0</v>
      </c>
      <c r="L51">
        <v>66</v>
      </c>
      <c r="M51" t="b">
        <v>1</v>
      </c>
      <c r="N51" t="s">
        <v>8269</v>
      </c>
      <c r="O51" s="9">
        <f t="shared" si="0"/>
        <v>105</v>
      </c>
      <c r="P51">
        <f t="shared" si="1"/>
        <v>47.88</v>
      </c>
      <c r="Q51" s="11" t="s">
        <v>8315</v>
      </c>
      <c r="R51" t="s">
        <v>8316</v>
      </c>
      <c r="S51" s="16">
        <f t="shared" si="2"/>
        <v>42016.938692129625</v>
      </c>
      <c r="T51" s="16">
        <f t="shared" si="3"/>
        <v>42046.938692129625</v>
      </c>
    </row>
    <row r="52" spans="1:20" ht="42" x14ac:dyDescent="0.3">
      <c r="A52">
        <v>2791</v>
      </c>
      <c r="B52" s="3" t="s">
        <v>2791</v>
      </c>
      <c r="C52" s="3" t="s">
        <v>6901</v>
      </c>
      <c r="D52" s="6">
        <v>2000</v>
      </c>
      <c r="E52" s="8">
        <v>2050</v>
      </c>
      <c r="F52" t="s">
        <v>8218</v>
      </c>
      <c r="G52" t="s">
        <v>8223</v>
      </c>
      <c r="H52" t="s">
        <v>8245</v>
      </c>
      <c r="I52">
        <v>1473393600</v>
      </c>
      <c r="J52">
        <v>1470778559</v>
      </c>
      <c r="K52" t="b">
        <v>0</v>
      </c>
      <c r="L52">
        <v>28</v>
      </c>
      <c r="M52" t="b">
        <v>1</v>
      </c>
      <c r="N52" t="s">
        <v>8269</v>
      </c>
      <c r="O52" s="9">
        <f t="shared" si="0"/>
        <v>103</v>
      </c>
      <c r="P52">
        <f t="shared" si="1"/>
        <v>73.209999999999994</v>
      </c>
      <c r="Q52" s="11" t="s">
        <v>8315</v>
      </c>
      <c r="R52" t="s">
        <v>8316</v>
      </c>
      <c r="S52" s="16">
        <f t="shared" si="2"/>
        <v>42591.899988425925</v>
      </c>
      <c r="T52" s="16">
        <f t="shared" si="3"/>
        <v>42622.166666666672</v>
      </c>
    </row>
    <row r="53" spans="1:20" ht="42" x14ac:dyDescent="0.3">
      <c r="A53">
        <v>2792</v>
      </c>
      <c r="B53" s="3" t="s">
        <v>2792</v>
      </c>
      <c r="C53" s="3" t="s">
        <v>6902</v>
      </c>
      <c r="D53" s="6">
        <v>2000</v>
      </c>
      <c r="E53" s="8">
        <v>2152</v>
      </c>
      <c r="F53" t="s">
        <v>8218</v>
      </c>
      <c r="G53" t="s">
        <v>8223</v>
      </c>
      <c r="H53" t="s">
        <v>8245</v>
      </c>
      <c r="I53">
        <v>1439357559</v>
      </c>
      <c r="J53">
        <v>1435469559</v>
      </c>
      <c r="K53" t="b">
        <v>0</v>
      </c>
      <c r="L53">
        <v>24</v>
      </c>
      <c r="M53" t="b">
        <v>1</v>
      </c>
      <c r="N53" t="s">
        <v>8269</v>
      </c>
      <c r="O53" s="9">
        <f t="shared" si="0"/>
        <v>108</v>
      </c>
      <c r="P53">
        <f t="shared" si="1"/>
        <v>89.67</v>
      </c>
      <c r="Q53" s="11" t="s">
        <v>8315</v>
      </c>
      <c r="R53" t="s">
        <v>8316</v>
      </c>
      <c r="S53" s="16">
        <f t="shared" si="2"/>
        <v>42183.231006944443</v>
      </c>
      <c r="T53" s="16">
        <f t="shared" si="3"/>
        <v>42228.231006944443</v>
      </c>
    </row>
    <row r="54" spans="1:20" ht="56" x14ac:dyDescent="0.3">
      <c r="A54">
        <v>2793</v>
      </c>
      <c r="B54" s="3" t="s">
        <v>2793</v>
      </c>
      <c r="C54" s="3" t="s">
        <v>6903</v>
      </c>
      <c r="D54" s="6">
        <v>10000</v>
      </c>
      <c r="E54" s="8">
        <v>11056.75</v>
      </c>
      <c r="F54" t="s">
        <v>8218</v>
      </c>
      <c r="G54" t="s">
        <v>8225</v>
      </c>
      <c r="H54" t="s">
        <v>8247</v>
      </c>
      <c r="I54">
        <v>1437473005</v>
      </c>
      <c r="J54">
        <v>1434881005</v>
      </c>
      <c r="K54" t="b">
        <v>0</v>
      </c>
      <c r="L54">
        <v>73</v>
      </c>
      <c r="M54" t="b">
        <v>1</v>
      </c>
      <c r="N54" t="s">
        <v>8269</v>
      </c>
      <c r="O54" s="9">
        <f t="shared" si="0"/>
        <v>111</v>
      </c>
      <c r="P54">
        <f t="shared" si="1"/>
        <v>151.46</v>
      </c>
      <c r="Q54" s="11" t="s">
        <v>8315</v>
      </c>
      <c r="R54" t="s">
        <v>8316</v>
      </c>
      <c r="S54" s="16">
        <f t="shared" si="2"/>
        <v>42176.419039351851</v>
      </c>
      <c r="T54" s="16">
        <f t="shared" si="3"/>
        <v>42206.419039351851</v>
      </c>
    </row>
    <row r="55" spans="1:20" ht="56" x14ac:dyDescent="0.3">
      <c r="A55">
        <v>2794</v>
      </c>
      <c r="B55" s="3" t="s">
        <v>2794</v>
      </c>
      <c r="C55" s="3" t="s">
        <v>6904</v>
      </c>
      <c r="D55" s="6">
        <v>50</v>
      </c>
      <c r="E55" s="8">
        <v>75</v>
      </c>
      <c r="F55" t="s">
        <v>8218</v>
      </c>
      <c r="G55" t="s">
        <v>8224</v>
      </c>
      <c r="H55" t="s">
        <v>8246</v>
      </c>
      <c r="I55">
        <v>1457031600</v>
      </c>
      <c r="J55">
        <v>1455640559</v>
      </c>
      <c r="K55" t="b">
        <v>0</v>
      </c>
      <c r="L55">
        <v>3</v>
      </c>
      <c r="M55" t="b">
        <v>1</v>
      </c>
      <c r="N55" t="s">
        <v>8269</v>
      </c>
      <c r="O55" s="9">
        <f t="shared" si="0"/>
        <v>150</v>
      </c>
      <c r="P55">
        <f t="shared" si="1"/>
        <v>25</v>
      </c>
      <c r="Q55" s="11" t="s">
        <v>8315</v>
      </c>
      <c r="R55" t="s">
        <v>8316</v>
      </c>
      <c r="S55" s="16">
        <f t="shared" si="2"/>
        <v>42416.691655092596</v>
      </c>
      <c r="T55" s="16">
        <f t="shared" si="3"/>
        <v>42432.791666666672</v>
      </c>
    </row>
    <row r="56" spans="1:20" ht="42" x14ac:dyDescent="0.3">
      <c r="A56">
        <v>2795</v>
      </c>
      <c r="B56" s="3" t="s">
        <v>2795</v>
      </c>
      <c r="C56" s="3" t="s">
        <v>6905</v>
      </c>
      <c r="D56" s="6">
        <v>700</v>
      </c>
      <c r="E56" s="8">
        <v>730</v>
      </c>
      <c r="F56" t="s">
        <v>8218</v>
      </c>
      <c r="G56" t="s">
        <v>8223</v>
      </c>
      <c r="H56" t="s">
        <v>8245</v>
      </c>
      <c r="I56">
        <v>1402095600</v>
      </c>
      <c r="J56">
        <v>1400675841</v>
      </c>
      <c r="K56" t="b">
        <v>0</v>
      </c>
      <c r="L56">
        <v>20</v>
      </c>
      <c r="M56" t="b">
        <v>1</v>
      </c>
      <c r="N56" t="s">
        <v>8269</v>
      </c>
      <c r="O56" s="9">
        <f t="shared" si="0"/>
        <v>104</v>
      </c>
      <c r="P56">
        <f t="shared" si="1"/>
        <v>36.5</v>
      </c>
      <c r="Q56" s="11" t="s">
        <v>8315</v>
      </c>
      <c r="R56" t="s">
        <v>8316</v>
      </c>
      <c r="S56" s="16">
        <f t="shared" si="2"/>
        <v>41780.525937500002</v>
      </c>
      <c r="T56" s="16">
        <f t="shared" si="3"/>
        <v>41796.958333333336</v>
      </c>
    </row>
    <row r="57" spans="1:20" ht="42" x14ac:dyDescent="0.3">
      <c r="A57">
        <v>2796</v>
      </c>
      <c r="B57" s="3" t="s">
        <v>2796</v>
      </c>
      <c r="C57" s="3" t="s">
        <v>6906</v>
      </c>
      <c r="D57" s="6">
        <v>800</v>
      </c>
      <c r="E57" s="8">
        <v>924</v>
      </c>
      <c r="F57" t="s">
        <v>8218</v>
      </c>
      <c r="G57" t="s">
        <v>8224</v>
      </c>
      <c r="H57" t="s">
        <v>8246</v>
      </c>
      <c r="I57">
        <v>1404564028</v>
      </c>
      <c r="J57">
        <v>1401972028</v>
      </c>
      <c r="K57" t="b">
        <v>0</v>
      </c>
      <c r="L57">
        <v>21</v>
      </c>
      <c r="M57" t="b">
        <v>1</v>
      </c>
      <c r="N57" t="s">
        <v>8269</v>
      </c>
      <c r="O57" s="9">
        <f t="shared" si="0"/>
        <v>116</v>
      </c>
      <c r="P57">
        <f t="shared" si="1"/>
        <v>44</v>
      </c>
      <c r="Q57" s="11" t="s">
        <v>8315</v>
      </c>
      <c r="R57" t="s">
        <v>8316</v>
      </c>
      <c r="S57" s="16">
        <f t="shared" si="2"/>
        <v>41795.528101851851</v>
      </c>
      <c r="T57" s="16">
        <f t="shared" si="3"/>
        <v>41825.528101851851</v>
      </c>
    </row>
    <row r="58" spans="1:20" ht="42" x14ac:dyDescent="0.3">
      <c r="A58">
        <v>2797</v>
      </c>
      <c r="B58" s="3" t="s">
        <v>2797</v>
      </c>
      <c r="C58" s="3" t="s">
        <v>6907</v>
      </c>
      <c r="D58" s="6">
        <v>8000</v>
      </c>
      <c r="E58" s="8">
        <v>8211.61</v>
      </c>
      <c r="F58" t="s">
        <v>8218</v>
      </c>
      <c r="G58" t="s">
        <v>8224</v>
      </c>
      <c r="H58" t="s">
        <v>8246</v>
      </c>
      <c r="I58">
        <v>1404858840</v>
      </c>
      <c r="J58">
        <v>1402266840</v>
      </c>
      <c r="K58" t="b">
        <v>0</v>
      </c>
      <c r="L58">
        <v>94</v>
      </c>
      <c r="M58" t="b">
        <v>1</v>
      </c>
      <c r="N58" t="s">
        <v>8269</v>
      </c>
      <c r="O58" s="9">
        <f t="shared" si="0"/>
        <v>103</v>
      </c>
      <c r="P58">
        <f t="shared" si="1"/>
        <v>87.36</v>
      </c>
      <c r="Q58" s="11" t="s">
        <v>8315</v>
      </c>
      <c r="R58" t="s">
        <v>8316</v>
      </c>
      <c r="S58" s="16">
        <f t="shared" si="2"/>
        <v>41798.94027777778</v>
      </c>
      <c r="T58" s="16">
        <f t="shared" si="3"/>
        <v>41828.94027777778</v>
      </c>
    </row>
    <row r="59" spans="1:20" ht="42" x14ac:dyDescent="0.3">
      <c r="A59">
        <v>2798</v>
      </c>
      <c r="B59" s="3" t="s">
        <v>2798</v>
      </c>
      <c r="C59" s="3" t="s">
        <v>6908</v>
      </c>
      <c r="D59" s="6">
        <v>5000</v>
      </c>
      <c r="E59" s="8">
        <v>5070</v>
      </c>
      <c r="F59" t="s">
        <v>8218</v>
      </c>
      <c r="G59" t="s">
        <v>8224</v>
      </c>
      <c r="H59" t="s">
        <v>8246</v>
      </c>
      <c r="I59">
        <v>1438358400</v>
      </c>
      <c r="J59">
        <v>1437063121</v>
      </c>
      <c r="K59" t="b">
        <v>0</v>
      </c>
      <c r="L59">
        <v>139</v>
      </c>
      <c r="M59" t="b">
        <v>1</v>
      </c>
      <c r="N59" t="s">
        <v>8269</v>
      </c>
      <c r="O59" s="9">
        <f t="shared" si="0"/>
        <v>101</v>
      </c>
      <c r="P59">
        <f t="shared" si="1"/>
        <v>36.47</v>
      </c>
      <c r="Q59" s="11" t="s">
        <v>8315</v>
      </c>
      <c r="R59" t="s">
        <v>8316</v>
      </c>
      <c r="S59" s="16">
        <f t="shared" si="2"/>
        <v>42201.675011574072</v>
      </c>
      <c r="T59" s="16">
        <f t="shared" si="3"/>
        <v>42216.666666666672</v>
      </c>
    </row>
    <row r="60" spans="1:20" ht="42" x14ac:dyDescent="0.3">
      <c r="A60">
        <v>2799</v>
      </c>
      <c r="B60" s="3" t="s">
        <v>2799</v>
      </c>
      <c r="C60" s="3" t="s">
        <v>6909</v>
      </c>
      <c r="D60" s="6">
        <v>5000</v>
      </c>
      <c r="E60" s="8">
        <v>5831.74</v>
      </c>
      <c r="F60" t="s">
        <v>8218</v>
      </c>
      <c r="G60" t="s">
        <v>8224</v>
      </c>
      <c r="H60" t="s">
        <v>8246</v>
      </c>
      <c r="I60">
        <v>1466179200</v>
      </c>
      <c r="J60">
        <v>1463466070</v>
      </c>
      <c r="K60" t="b">
        <v>0</v>
      </c>
      <c r="L60">
        <v>130</v>
      </c>
      <c r="M60" t="b">
        <v>1</v>
      </c>
      <c r="N60" t="s">
        <v>8269</v>
      </c>
      <c r="O60" s="9">
        <f t="shared" si="0"/>
        <v>117</v>
      </c>
      <c r="P60">
        <f t="shared" si="1"/>
        <v>44.86</v>
      </c>
      <c r="Q60" s="11" t="s">
        <v>8315</v>
      </c>
      <c r="R60" t="s">
        <v>8316</v>
      </c>
      <c r="S60" s="16">
        <f t="shared" si="2"/>
        <v>42507.264699074076</v>
      </c>
      <c r="T60" s="16">
        <f t="shared" si="3"/>
        <v>42538.666666666672</v>
      </c>
    </row>
    <row r="61" spans="1:20" ht="42" x14ac:dyDescent="0.3">
      <c r="A61">
        <v>2800</v>
      </c>
      <c r="B61" s="3" t="s">
        <v>2800</v>
      </c>
      <c r="C61" s="3" t="s">
        <v>6910</v>
      </c>
      <c r="D61" s="6">
        <v>1000</v>
      </c>
      <c r="E61" s="8">
        <v>1330</v>
      </c>
      <c r="F61" t="s">
        <v>8218</v>
      </c>
      <c r="G61" t="s">
        <v>8224</v>
      </c>
      <c r="H61" t="s">
        <v>8246</v>
      </c>
      <c r="I61">
        <v>1420377366</v>
      </c>
      <c r="J61">
        <v>1415193366</v>
      </c>
      <c r="K61" t="b">
        <v>0</v>
      </c>
      <c r="L61">
        <v>31</v>
      </c>
      <c r="M61" t="b">
        <v>1</v>
      </c>
      <c r="N61" t="s">
        <v>8269</v>
      </c>
      <c r="O61" s="9">
        <f t="shared" si="0"/>
        <v>133</v>
      </c>
      <c r="P61">
        <f t="shared" si="1"/>
        <v>42.9</v>
      </c>
      <c r="Q61" s="11" t="s">
        <v>8315</v>
      </c>
      <c r="R61" t="s">
        <v>8316</v>
      </c>
      <c r="S61" s="16">
        <f t="shared" si="2"/>
        <v>41948.552847222221</v>
      </c>
      <c r="T61" s="16">
        <f t="shared" si="3"/>
        <v>42008.552847222221</v>
      </c>
    </row>
    <row r="62" spans="1:20" ht="42" x14ac:dyDescent="0.3">
      <c r="A62">
        <v>2801</v>
      </c>
      <c r="B62" s="3" t="s">
        <v>2801</v>
      </c>
      <c r="C62" s="3" t="s">
        <v>6911</v>
      </c>
      <c r="D62" s="6">
        <v>500</v>
      </c>
      <c r="E62" s="8">
        <v>666</v>
      </c>
      <c r="F62" t="s">
        <v>8218</v>
      </c>
      <c r="G62" t="s">
        <v>8225</v>
      </c>
      <c r="H62" t="s">
        <v>8247</v>
      </c>
      <c r="I62">
        <v>1412938800</v>
      </c>
      <c r="J62">
        <v>1411019409</v>
      </c>
      <c r="K62" t="b">
        <v>0</v>
      </c>
      <c r="L62">
        <v>13</v>
      </c>
      <c r="M62" t="b">
        <v>1</v>
      </c>
      <c r="N62" t="s">
        <v>8269</v>
      </c>
      <c r="O62" s="9">
        <f t="shared" si="0"/>
        <v>133</v>
      </c>
      <c r="P62">
        <f t="shared" si="1"/>
        <v>51.23</v>
      </c>
      <c r="Q62" s="11" t="s">
        <v>8315</v>
      </c>
      <c r="R62" t="s">
        <v>8316</v>
      </c>
      <c r="S62" s="16">
        <f t="shared" si="2"/>
        <v>41900.243159722224</v>
      </c>
      <c r="T62" s="16">
        <f t="shared" si="3"/>
        <v>41922.458333333336</v>
      </c>
    </row>
    <row r="63" spans="1:20" ht="42" x14ac:dyDescent="0.3">
      <c r="A63">
        <v>2802</v>
      </c>
      <c r="B63" s="3" t="s">
        <v>2802</v>
      </c>
      <c r="C63" s="3" t="s">
        <v>6912</v>
      </c>
      <c r="D63" s="6">
        <v>3000</v>
      </c>
      <c r="E63" s="8">
        <v>3055</v>
      </c>
      <c r="F63" t="s">
        <v>8218</v>
      </c>
      <c r="G63" t="s">
        <v>8224</v>
      </c>
      <c r="H63" t="s">
        <v>8246</v>
      </c>
      <c r="I63">
        <v>1438875107</v>
      </c>
      <c r="J63">
        <v>1436283107</v>
      </c>
      <c r="K63" t="b">
        <v>0</v>
      </c>
      <c r="L63">
        <v>90</v>
      </c>
      <c r="M63" t="b">
        <v>1</v>
      </c>
      <c r="N63" t="s">
        <v>8269</v>
      </c>
      <c r="O63" s="9">
        <f t="shared" si="0"/>
        <v>102</v>
      </c>
      <c r="P63">
        <f t="shared" si="1"/>
        <v>33.94</v>
      </c>
      <c r="Q63" s="11" t="s">
        <v>8315</v>
      </c>
      <c r="R63" t="s">
        <v>8316</v>
      </c>
      <c r="S63" s="16">
        <f t="shared" si="2"/>
        <v>42192.64707175926</v>
      </c>
      <c r="T63" s="16">
        <f t="shared" si="3"/>
        <v>42222.64707175926</v>
      </c>
    </row>
    <row r="64" spans="1:20" ht="42" x14ac:dyDescent="0.3">
      <c r="A64">
        <v>2803</v>
      </c>
      <c r="B64" s="3" t="s">
        <v>2803</v>
      </c>
      <c r="C64" s="3" t="s">
        <v>6913</v>
      </c>
      <c r="D64" s="6">
        <v>10000</v>
      </c>
      <c r="E64" s="8">
        <v>12795</v>
      </c>
      <c r="F64" t="s">
        <v>8218</v>
      </c>
      <c r="G64" t="s">
        <v>8223</v>
      </c>
      <c r="H64" t="s">
        <v>8245</v>
      </c>
      <c r="I64">
        <v>1437004800</v>
      </c>
      <c r="J64">
        <v>1433295276</v>
      </c>
      <c r="K64" t="b">
        <v>0</v>
      </c>
      <c r="L64">
        <v>141</v>
      </c>
      <c r="M64" t="b">
        <v>1</v>
      </c>
      <c r="N64" t="s">
        <v>8269</v>
      </c>
      <c r="O64" s="9">
        <f t="shared" si="0"/>
        <v>128</v>
      </c>
      <c r="P64">
        <f t="shared" si="1"/>
        <v>90.74</v>
      </c>
      <c r="Q64" s="11" t="s">
        <v>8315</v>
      </c>
      <c r="R64" t="s">
        <v>8316</v>
      </c>
      <c r="S64" s="16">
        <f t="shared" si="2"/>
        <v>42158.065694444449</v>
      </c>
      <c r="T64" s="16">
        <f t="shared" si="3"/>
        <v>42201</v>
      </c>
    </row>
    <row r="65" spans="1:20" ht="42" x14ac:dyDescent="0.3">
      <c r="A65">
        <v>2804</v>
      </c>
      <c r="B65" s="3" t="s">
        <v>2804</v>
      </c>
      <c r="C65" s="3" t="s">
        <v>6914</v>
      </c>
      <c r="D65" s="6">
        <v>1000</v>
      </c>
      <c r="E65" s="8">
        <v>1150</v>
      </c>
      <c r="F65" t="s">
        <v>8218</v>
      </c>
      <c r="G65" t="s">
        <v>8224</v>
      </c>
      <c r="H65" t="s">
        <v>8246</v>
      </c>
      <c r="I65">
        <v>1411987990</v>
      </c>
      <c r="J65">
        <v>1409395990</v>
      </c>
      <c r="K65" t="b">
        <v>0</v>
      </c>
      <c r="L65">
        <v>23</v>
      </c>
      <c r="M65" t="b">
        <v>1</v>
      </c>
      <c r="N65" t="s">
        <v>8269</v>
      </c>
      <c r="O65" s="9">
        <f t="shared" si="0"/>
        <v>115</v>
      </c>
      <c r="P65">
        <f t="shared" si="1"/>
        <v>50</v>
      </c>
      <c r="Q65" s="11" t="s">
        <v>8315</v>
      </c>
      <c r="R65" t="s">
        <v>8316</v>
      </c>
      <c r="S65" s="16">
        <f t="shared" si="2"/>
        <v>41881.453587962962</v>
      </c>
      <c r="T65" s="16">
        <f t="shared" si="3"/>
        <v>41911.453587962962</v>
      </c>
    </row>
    <row r="66" spans="1:20" ht="56" x14ac:dyDescent="0.3">
      <c r="A66">
        <v>2805</v>
      </c>
      <c r="B66" s="3" t="s">
        <v>2805</v>
      </c>
      <c r="C66" s="3" t="s">
        <v>6915</v>
      </c>
      <c r="D66" s="6">
        <v>400</v>
      </c>
      <c r="E66" s="8">
        <v>440</v>
      </c>
      <c r="F66" t="s">
        <v>8218</v>
      </c>
      <c r="G66" t="s">
        <v>8224</v>
      </c>
      <c r="H66" t="s">
        <v>8246</v>
      </c>
      <c r="I66">
        <v>1440245273</v>
      </c>
      <c r="J66">
        <v>1438085273</v>
      </c>
      <c r="K66" t="b">
        <v>0</v>
      </c>
      <c r="L66">
        <v>18</v>
      </c>
      <c r="M66" t="b">
        <v>1</v>
      </c>
      <c r="N66" t="s">
        <v>8269</v>
      </c>
      <c r="O66" s="9">
        <f t="shared" ref="O66:O129" si="4">ROUND(E66/D66*100,0)</f>
        <v>110</v>
      </c>
      <c r="P66">
        <f t="shared" ref="P66:P129" si="5">IFERROR(ROUND(E66/L66,2),0)</f>
        <v>24.44</v>
      </c>
      <c r="Q66" s="11" t="s">
        <v>8315</v>
      </c>
      <c r="R66" t="s">
        <v>8316</v>
      </c>
      <c r="S66" s="16">
        <f t="shared" ref="S66:S129" si="6">(((J66/60)/60/24)+DATE(1970,1,1))</f>
        <v>42213.505474537036</v>
      </c>
      <c r="T66" s="16">
        <f t="shared" ref="T66:T129" si="7">(((I66/60)/60)/24)+DATE(1970,1,1)</f>
        <v>42238.505474537036</v>
      </c>
    </row>
    <row r="67" spans="1:20" ht="42" x14ac:dyDescent="0.3">
      <c r="A67">
        <v>2806</v>
      </c>
      <c r="B67" s="3" t="s">
        <v>2806</v>
      </c>
      <c r="C67" s="3" t="s">
        <v>6916</v>
      </c>
      <c r="D67" s="6">
        <v>3000</v>
      </c>
      <c r="E67" s="8">
        <v>3363</v>
      </c>
      <c r="F67" t="s">
        <v>8218</v>
      </c>
      <c r="G67" t="s">
        <v>8224</v>
      </c>
      <c r="H67" t="s">
        <v>8246</v>
      </c>
      <c r="I67">
        <v>1438772400</v>
      </c>
      <c r="J67">
        <v>1435645490</v>
      </c>
      <c r="K67" t="b">
        <v>0</v>
      </c>
      <c r="L67">
        <v>76</v>
      </c>
      <c r="M67" t="b">
        <v>1</v>
      </c>
      <c r="N67" t="s">
        <v>8269</v>
      </c>
      <c r="O67" s="9">
        <f t="shared" si="4"/>
        <v>112</v>
      </c>
      <c r="P67">
        <f t="shared" si="5"/>
        <v>44.25</v>
      </c>
      <c r="Q67" s="11" t="s">
        <v>8315</v>
      </c>
      <c r="R67" t="s">
        <v>8316</v>
      </c>
      <c r="S67" s="16">
        <f t="shared" si="6"/>
        <v>42185.267245370371</v>
      </c>
      <c r="T67" s="16">
        <f t="shared" si="7"/>
        <v>42221.458333333328</v>
      </c>
    </row>
    <row r="68" spans="1:20" x14ac:dyDescent="0.3">
      <c r="A68">
        <v>2807</v>
      </c>
      <c r="B68" s="3" t="s">
        <v>2807</v>
      </c>
      <c r="C68" s="3" t="s">
        <v>6917</v>
      </c>
      <c r="D68" s="6">
        <v>5000</v>
      </c>
      <c r="E68" s="8">
        <v>6300</v>
      </c>
      <c r="F68" t="s">
        <v>8218</v>
      </c>
      <c r="G68" t="s">
        <v>8223</v>
      </c>
      <c r="H68" t="s">
        <v>8245</v>
      </c>
      <c r="I68">
        <v>1435611438</v>
      </c>
      <c r="J68">
        <v>1433019438</v>
      </c>
      <c r="K68" t="b">
        <v>0</v>
      </c>
      <c r="L68">
        <v>93</v>
      </c>
      <c r="M68" t="b">
        <v>1</v>
      </c>
      <c r="N68" t="s">
        <v>8269</v>
      </c>
      <c r="O68" s="9">
        <f t="shared" si="4"/>
        <v>126</v>
      </c>
      <c r="P68">
        <f t="shared" si="5"/>
        <v>67.739999999999995</v>
      </c>
      <c r="Q68" s="11" t="s">
        <v>8315</v>
      </c>
      <c r="R68" t="s">
        <v>8316</v>
      </c>
      <c r="S68" s="16">
        <f t="shared" si="6"/>
        <v>42154.873124999998</v>
      </c>
      <c r="T68" s="16">
        <f t="shared" si="7"/>
        <v>42184.873124999998</v>
      </c>
    </row>
    <row r="69" spans="1:20" ht="42" x14ac:dyDescent="0.3">
      <c r="A69">
        <v>2808</v>
      </c>
      <c r="B69" s="3" t="s">
        <v>2808</v>
      </c>
      <c r="C69" s="3" t="s">
        <v>6918</v>
      </c>
      <c r="D69" s="6">
        <v>4500</v>
      </c>
      <c r="E69" s="8">
        <v>4511</v>
      </c>
      <c r="F69" t="s">
        <v>8218</v>
      </c>
      <c r="G69" t="s">
        <v>8223</v>
      </c>
      <c r="H69" t="s">
        <v>8245</v>
      </c>
      <c r="I69">
        <v>1440274735</v>
      </c>
      <c r="J69">
        <v>1437682735</v>
      </c>
      <c r="K69" t="b">
        <v>0</v>
      </c>
      <c r="L69">
        <v>69</v>
      </c>
      <c r="M69" t="b">
        <v>1</v>
      </c>
      <c r="N69" t="s">
        <v>8269</v>
      </c>
      <c r="O69" s="9">
        <f t="shared" si="4"/>
        <v>100</v>
      </c>
      <c r="P69">
        <f t="shared" si="5"/>
        <v>65.38</v>
      </c>
      <c r="Q69" s="11" t="s">
        <v>8315</v>
      </c>
      <c r="R69" t="s">
        <v>8316</v>
      </c>
      <c r="S69" s="16">
        <f t="shared" si="6"/>
        <v>42208.84646990741</v>
      </c>
      <c r="T69" s="16">
        <f t="shared" si="7"/>
        <v>42238.84646990741</v>
      </c>
    </row>
    <row r="70" spans="1:20" ht="42" x14ac:dyDescent="0.3">
      <c r="A70">
        <v>2809</v>
      </c>
      <c r="B70" s="3" t="s">
        <v>2809</v>
      </c>
      <c r="C70" s="3" t="s">
        <v>6919</v>
      </c>
      <c r="D70" s="6">
        <v>2500</v>
      </c>
      <c r="E70" s="8">
        <v>2560</v>
      </c>
      <c r="F70" t="s">
        <v>8218</v>
      </c>
      <c r="G70" t="s">
        <v>8223</v>
      </c>
      <c r="H70" t="s">
        <v>8245</v>
      </c>
      <c r="I70">
        <v>1459348740</v>
      </c>
      <c r="J70">
        <v>1458647725</v>
      </c>
      <c r="K70" t="b">
        <v>0</v>
      </c>
      <c r="L70">
        <v>21</v>
      </c>
      <c r="M70" t="b">
        <v>1</v>
      </c>
      <c r="N70" t="s">
        <v>8269</v>
      </c>
      <c r="O70" s="9">
        <f t="shared" si="4"/>
        <v>102</v>
      </c>
      <c r="P70">
        <f t="shared" si="5"/>
        <v>121.9</v>
      </c>
      <c r="Q70" s="11" t="s">
        <v>8315</v>
      </c>
      <c r="R70" t="s">
        <v>8316</v>
      </c>
      <c r="S70" s="16">
        <f t="shared" si="6"/>
        <v>42451.496817129635</v>
      </c>
      <c r="T70" s="16">
        <f t="shared" si="7"/>
        <v>42459.610416666663</v>
      </c>
    </row>
    <row r="71" spans="1:20" ht="42" x14ac:dyDescent="0.3">
      <c r="A71">
        <v>2810</v>
      </c>
      <c r="B71" s="3" t="s">
        <v>2810</v>
      </c>
      <c r="C71" s="3" t="s">
        <v>6920</v>
      </c>
      <c r="D71" s="6">
        <v>2500</v>
      </c>
      <c r="E71" s="8">
        <v>2705</v>
      </c>
      <c r="F71" t="s">
        <v>8218</v>
      </c>
      <c r="G71" t="s">
        <v>8223</v>
      </c>
      <c r="H71" t="s">
        <v>8245</v>
      </c>
      <c r="I71">
        <v>1401595140</v>
      </c>
      <c r="J71">
        <v>1398828064</v>
      </c>
      <c r="K71" t="b">
        <v>0</v>
      </c>
      <c r="L71">
        <v>57</v>
      </c>
      <c r="M71" t="b">
        <v>1</v>
      </c>
      <c r="N71" t="s">
        <v>8269</v>
      </c>
      <c r="O71" s="9">
        <f t="shared" si="4"/>
        <v>108</v>
      </c>
      <c r="P71">
        <f t="shared" si="5"/>
        <v>47.46</v>
      </c>
      <c r="Q71" s="11" t="s">
        <v>8315</v>
      </c>
      <c r="R71" t="s">
        <v>8316</v>
      </c>
      <c r="S71" s="16">
        <f t="shared" si="6"/>
        <v>41759.13962962963</v>
      </c>
      <c r="T71" s="16">
        <f t="shared" si="7"/>
        <v>41791.165972222225</v>
      </c>
    </row>
    <row r="72" spans="1:20" ht="42" x14ac:dyDescent="0.3">
      <c r="A72">
        <v>2811</v>
      </c>
      <c r="B72" s="3" t="s">
        <v>2811</v>
      </c>
      <c r="C72" s="3" t="s">
        <v>6921</v>
      </c>
      <c r="D72" s="6">
        <v>10000</v>
      </c>
      <c r="E72" s="8">
        <v>10027</v>
      </c>
      <c r="F72" t="s">
        <v>8218</v>
      </c>
      <c r="G72" t="s">
        <v>8224</v>
      </c>
      <c r="H72" t="s">
        <v>8246</v>
      </c>
      <c r="I72">
        <v>1424692503</v>
      </c>
      <c r="J72">
        <v>1422100503</v>
      </c>
      <c r="K72" t="b">
        <v>0</v>
      </c>
      <c r="L72">
        <v>108</v>
      </c>
      <c r="M72" t="b">
        <v>1</v>
      </c>
      <c r="N72" t="s">
        <v>8269</v>
      </c>
      <c r="O72" s="9">
        <f t="shared" si="4"/>
        <v>100</v>
      </c>
      <c r="P72">
        <f t="shared" si="5"/>
        <v>92.84</v>
      </c>
      <c r="Q72" s="11" t="s">
        <v>8315</v>
      </c>
      <c r="R72" t="s">
        <v>8316</v>
      </c>
      <c r="S72" s="16">
        <f t="shared" si="6"/>
        <v>42028.496562500004</v>
      </c>
      <c r="T72" s="16">
        <f t="shared" si="7"/>
        <v>42058.496562500004</v>
      </c>
    </row>
    <row r="73" spans="1:20" ht="42" x14ac:dyDescent="0.3">
      <c r="A73">
        <v>2812</v>
      </c>
      <c r="B73" s="3" t="s">
        <v>2812</v>
      </c>
      <c r="C73" s="3" t="s">
        <v>6922</v>
      </c>
      <c r="D73" s="6">
        <v>5000</v>
      </c>
      <c r="E73" s="8">
        <v>5665</v>
      </c>
      <c r="F73" t="s">
        <v>8218</v>
      </c>
      <c r="G73" t="s">
        <v>8228</v>
      </c>
      <c r="H73" t="s">
        <v>8250</v>
      </c>
      <c r="I73">
        <v>1428292800</v>
      </c>
      <c r="J73">
        <v>1424368298</v>
      </c>
      <c r="K73" t="b">
        <v>0</v>
      </c>
      <c r="L73">
        <v>83</v>
      </c>
      <c r="M73" t="b">
        <v>1</v>
      </c>
      <c r="N73" t="s">
        <v>8269</v>
      </c>
      <c r="O73" s="9">
        <f t="shared" si="4"/>
        <v>113</v>
      </c>
      <c r="P73">
        <f t="shared" si="5"/>
        <v>68.25</v>
      </c>
      <c r="Q73" s="11" t="s">
        <v>8315</v>
      </c>
      <c r="R73" t="s">
        <v>8316</v>
      </c>
      <c r="S73" s="16">
        <f t="shared" si="6"/>
        <v>42054.74418981481</v>
      </c>
      <c r="T73" s="16">
        <f t="shared" si="7"/>
        <v>42100.166666666672</v>
      </c>
    </row>
    <row r="74" spans="1:20" ht="42" x14ac:dyDescent="0.3">
      <c r="A74">
        <v>2813</v>
      </c>
      <c r="B74" s="3" t="s">
        <v>2813</v>
      </c>
      <c r="C74" s="3" t="s">
        <v>6923</v>
      </c>
      <c r="D74" s="6">
        <v>2800</v>
      </c>
      <c r="E74" s="8">
        <v>3572.12</v>
      </c>
      <c r="F74" t="s">
        <v>8218</v>
      </c>
      <c r="G74" t="s">
        <v>8223</v>
      </c>
      <c r="H74" t="s">
        <v>8245</v>
      </c>
      <c r="I74">
        <v>1481737761</v>
      </c>
      <c r="J74">
        <v>1479577761</v>
      </c>
      <c r="K74" t="b">
        <v>0</v>
      </c>
      <c r="L74">
        <v>96</v>
      </c>
      <c r="M74" t="b">
        <v>1</v>
      </c>
      <c r="N74" t="s">
        <v>8269</v>
      </c>
      <c r="O74" s="9">
        <f t="shared" si="4"/>
        <v>128</v>
      </c>
      <c r="P74">
        <f t="shared" si="5"/>
        <v>37.21</v>
      </c>
      <c r="Q74" s="11" t="s">
        <v>8315</v>
      </c>
      <c r="R74" t="s">
        <v>8316</v>
      </c>
      <c r="S74" s="16">
        <f t="shared" si="6"/>
        <v>42693.742604166662</v>
      </c>
      <c r="T74" s="16">
        <f t="shared" si="7"/>
        <v>42718.742604166662</v>
      </c>
    </row>
    <row r="75" spans="1:20" ht="42" x14ac:dyDescent="0.3">
      <c r="A75">
        <v>2814</v>
      </c>
      <c r="B75" s="3" t="s">
        <v>2814</v>
      </c>
      <c r="C75" s="3" t="s">
        <v>6924</v>
      </c>
      <c r="D75" s="6">
        <v>1500</v>
      </c>
      <c r="E75" s="8">
        <v>1616</v>
      </c>
      <c r="F75" t="s">
        <v>8218</v>
      </c>
      <c r="G75" t="s">
        <v>8224</v>
      </c>
      <c r="H75" t="s">
        <v>8246</v>
      </c>
      <c r="I75">
        <v>1431164115</v>
      </c>
      <c r="J75">
        <v>1428572115</v>
      </c>
      <c r="K75" t="b">
        <v>0</v>
      </c>
      <c r="L75">
        <v>64</v>
      </c>
      <c r="M75" t="b">
        <v>1</v>
      </c>
      <c r="N75" t="s">
        <v>8269</v>
      </c>
      <c r="O75" s="9">
        <f t="shared" si="4"/>
        <v>108</v>
      </c>
      <c r="P75">
        <f t="shared" si="5"/>
        <v>25.25</v>
      </c>
      <c r="Q75" s="11" t="s">
        <v>8315</v>
      </c>
      <c r="R75" t="s">
        <v>8316</v>
      </c>
      <c r="S75" s="16">
        <f t="shared" si="6"/>
        <v>42103.399479166663</v>
      </c>
      <c r="T75" s="16">
        <f t="shared" si="7"/>
        <v>42133.399479166663</v>
      </c>
    </row>
    <row r="76" spans="1:20" ht="42" x14ac:dyDescent="0.3">
      <c r="A76">
        <v>2815</v>
      </c>
      <c r="B76" s="3" t="s">
        <v>2815</v>
      </c>
      <c r="C76" s="3" t="s">
        <v>6925</v>
      </c>
      <c r="D76" s="6">
        <v>250</v>
      </c>
      <c r="E76" s="8">
        <v>605</v>
      </c>
      <c r="F76" t="s">
        <v>8218</v>
      </c>
      <c r="G76" t="s">
        <v>8228</v>
      </c>
      <c r="H76" t="s">
        <v>8250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t="s">
        <v>8269</v>
      </c>
      <c r="O76" s="9">
        <f t="shared" si="4"/>
        <v>242</v>
      </c>
      <c r="P76">
        <f t="shared" si="5"/>
        <v>43.21</v>
      </c>
      <c r="Q76" s="11" t="s">
        <v>8315</v>
      </c>
      <c r="R76" t="s">
        <v>8316</v>
      </c>
      <c r="S76" s="16">
        <f t="shared" si="6"/>
        <v>42559.776724537034</v>
      </c>
      <c r="T76" s="16">
        <f t="shared" si="7"/>
        <v>42589.776724537034</v>
      </c>
    </row>
    <row r="77" spans="1:20" ht="42" x14ac:dyDescent="0.3">
      <c r="A77">
        <v>2816</v>
      </c>
      <c r="B77" s="3" t="s">
        <v>2816</v>
      </c>
      <c r="C77" s="3" t="s">
        <v>6926</v>
      </c>
      <c r="D77" s="6">
        <v>3000</v>
      </c>
      <c r="E77" s="8">
        <v>4247</v>
      </c>
      <c r="F77" t="s">
        <v>8218</v>
      </c>
      <c r="G77" t="s">
        <v>8224</v>
      </c>
      <c r="H77" t="s">
        <v>8246</v>
      </c>
      <c r="I77">
        <v>1438531200</v>
      </c>
      <c r="J77">
        <v>1435921992</v>
      </c>
      <c r="K77" t="b">
        <v>0</v>
      </c>
      <c r="L77">
        <v>169</v>
      </c>
      <c r="M77" t="b">
        <v>1</v>
      </c>
      <c r="N77" t="s">
        <v>8269</v>
      </c>
      <c r="O77" s="9">
        <f t="shared" si="4"/>
        <v>142</v>
      </c>
      <c r="P77">
        <f t="shared" si="5"/>
        <v>25.13</v>
      </c>
      <c r="Q77" s="11" t="s">
        <v>8315</v>
      </c>
      <c r="R77" t="s">
        <v>8316</v>
      </c>
      <c r="S77" s="16">
        <f t="shared" si="6"/>
        <v>42188.467499999999</v>
      </c>
      <c r="T77" s="16">
        <f t="shared" si="7"/>
        <v>42218.666666666672</v>
      </c>
    </row>
    <row r="78" spans="1:20" ht="42" x14ac:dyDescent="0.3">
      <c r="A78">
        <v>2817</v>
      </c>
      <c r="B78" s="3" t="s">
        <v>2817</v>
      </c>
      <c r="C78" s="3" t="s">
        <v>6927</v>
      </c>
      <c r="D78" s="6">
        <v>600</v>
      </c>
      <c r="E78" s="8">
        <v>780</v>
      </c>
      <c r="F78" t="s">
        <v>8218</v>
      </c>
      <c r="G78" t="s">
        <v>8224</v>
      </c>
      <c r="H78" t="s">
        <v>8246</v>
      </c>
      <c r="I78">
        <v>1425136462</v>
      </c>
      <c r="J78">
        <v>1421680462</v>
      </c>
      <c r="K78" t="b">
        <v>0</v>
      </c>
      <c r="L78">
        <v>33</v>
      </c>
      <c r="M78" t="b">
        <v>1</v>
      </c>
      <c r="N78" t="s">
        <v>8269</v>
      </c>
      <c r="O78" s="9">
        <f t="shared" si="4"/>
        <v>130</v>
      </c>
      <c r="P78">
        <f t="shared" si="5"/>
        <v>23.64</v>
      </c>
      <c r="Q78" s="11" t="s">
        <v>8315</v>
      </c>
      <c r="R78" t="s">
        <v>8316</v>
      </c>
      <c r="S78" s="16">
        <f t="shared" si="6"/>
        <v>42023.634976851856</v>
      </c>
      <c r="T78" s="16">
        <f t="shared" si="7"/>
        <v>42063.634976851856</v>
      </c>
    </row>
    <row r="79" spans="1:20" ht="42" x14ac:dyDescent="0.3">
      <c r="A79">
        <v>2818</v>
      </c>
      <c r="B79" s="3" t="s">
        <v>2818</v>
      </c>
      <c r="C79" s="3" t="s">
        <v>6928</v>
      </c>
      <c r="D79" s="6">
        <v>10000</v>
      </c>
      <c r="E79" s="8">
        <v>10603</v>
      </c>
      <c r="F79" t="s">
        <v>8218</v>
      </c>
      <c r="G79" t="s">
        <v>8223</v>
      </c>
      <c r="H79" t="s">
        <v>8245</v>
      </c>
      <c r="I79">
        <v>1443018086</v>
      </c>
      <c r="J79">
        <v>1441290086</v>
      </c>
      <c r="K79" t="b">
        <v>0</v>
      </c>
      <c r="L79">
        <v>102</v>
      </c>
      <c r="M79" t="b">
        <v>1</v>
      </c>
      <c r="N79" t="s">
        <v>8269</v>
      </c>
      <c r="O79" s="9">
        <f t="shared" si="4"/>
        <v>106</v>
      </c>
      <c r="P79">
        <f t="shared" si="5"/>
        <v>103.95</v>
      </c>
      <c r="Q79" s="11" t="s">
        <v>8315</v>
      </c>
      <c r="R79" t="s">
        <v>8316</v>
      </c>
      <c r="S79" s="16">
        <f t="shared" si="6"/>
        <v>42250.598217592589</v>
      </c>
      <c r="T79" s="16">
        <f t="shared" si="7"/>
        <v>42270.598217592589</v>
      </c>
    </row>
    <row r="80" spans="1:20" ht="42" x14ac:dyDescent="0.3">
      <c r="A80">
        <v>2819</v>
      </c>
      <c r="B80" s="3" t="s">
        <v>2819</v>
      </c>
      <c r="C80" s="3" t="s">
        <v>6929</v>
      </c>
      <c r="D80" s="6">
        <v>5000</v>
      </c>
      <c r="E80" s="8">
        <v>5240</v>
      </c>
      <c r="F80" t="s">
        <v>8218</v>
      </c>
      <c r="G80" t="s">
        <v>8224</v>
      </c>
      <c r="H80" t="s">
        <v>8246</v>
      </c>
      <c r="I80">
        <v>1434285409</v>
      </c>
      <c r="J80">
        <v>1431693409</v>
      </c>
      <c r="K80" t="b">
        <v>0</v>
      </c>
      <c r="L80">
        <v>104</v>
      </c>
      <c r="M80" t="b">
        <v>1</v>
      </c>
      <c r="N80" t="s">
        <v>8269</v>
      </c>
      <c r="O80" s="9">
        <f t="shared" si="4"/>
        <v>105</v>
      </c>
      <c r="P80">
        <f t="shared" si="5"/>
        <v>50.38</v>
      </c>
      <c r="Q80" s="11" t="s">
        <v>8315</v>
      </c>
      <c r="R80" t="s">
        <v>8316</v>
      </c>
      <c r="S80" s="16">
        <f t="shared" si="6"/>
        <v>42139.525567129633</v>
      </c>
      <c r="T80" s="16">
        <f t="shared" si="7"/>
        <v>42169.525567129633</v>
      </c>
    </row>
    <row r="81" spans="1:20" ht="42" x14ac:dyDescent="0.3">
      <c r="A81">
        <v>2820</v>
      </c>
      <c r="B81" s="3" t="s">
        <v>2820</v>
      </c>
      <c r="C81" s="3" t="s">
        <v>6930</v>
      </c>
      <c r="D81" s="6">
        <v>200</v>
      </c>
      <c r="E81" s="8">
        <v>272</v>
      </c>
      <c r="F81" t="s">
        <v>8218</v>
      </c>
      <c r="G81" t="s">
        <v>8224</v>
      </c>
      <c r="H81" t="s">
        <v>8246</v>
      </c>
      <c r="I81">
        <v>1456444800</v>
      </c>
      <c r="J81">
        <v>1454337589</v>
      </c>
      <c r="K81" t="b">
        <v>0</v>
      </c>
      <c r="L81">
        <v>20</v>
      </c>
      <c r="M81" t="b">
        <v>1</v>
      </c>
      <c r="N81" t="s">
        <v>8269</v>
      </c>
      <c r="O81" s="9">
        <f t="shared" si="4"/>
        <v>136</v>
      </c>
      <c r="P81">
        <f t="shared" si="5"/>
        <v>13.6</v>
      </c>
      <c r="Q81" s="11" t="s">
        <v>8315</v>
      </c>
      <c r="R81" t="s">
        <v>8316</v>
      </c>
      <c r="S81" s="16">
        <f t="shared" si="6"/>
        <v>42401.610983796301</v>
      </c>
      <c r="T81" s="16">
        <f t="shared" si="7"/>
        <v>42426</v>
      </c>
    </row>
    <row r="82" spans="1:20" ht="42" x14ac:dyDescent="0.3">
      <c r="A82">
        <v>2821</v>
      </c>
      <c r="B82" s="3" t="s">
        <v>2821</v>
      </c>
      <c r="C82" s="3" t="s">
        <v>6931</v>
      </c>
      <c r="D82" s="6">
        <v>1000</v>
      </c>
      <c r="E82" s="8">
        <v>1000</v>
      </c>
      <c r="F82" t="s">
        <v>8218</v>
      </c>
      <c r="G82" t="s">
        <v>8224</v>
      </c>
      <c r="H82" t="s">
        <v>8246</v>
      </c>
      <c r="I82">
        <v>1411510135</v>
      </c>
      <c r="J82">
        <v>1408918135</v>
      </c>
      <c r="K82" t="b">
        <v>0</v>
      </c>
      <c r="L82">
        <v>35</v>
      </c>
      <c r="M82" t="b">
        <v>1</v>
      </c>
      <c r="N82" t="s">
        <v>8269</v>
      </c>
      <c r="O82" s="9">
        <f t="shared" si="4"/>
        <v>100</v>
      </c>
      <c r="P82">
        <f t="shared" si="5"/>
        <v>28.57</v>
      </c>
      <c r="Q82" s="11" t="s">
        <v>8315</v>
      </c>
      <c r="R82" t="s">
        <v>8316</v>
      </c>
      <c r="S82" s="16">
        <f t="shared" si="6"/>
        <v>41875.922858796301</v>
      </c>
      <c r="T82" s="16">
        <f t="shared" si="7"/>
        <v>41905.922858796301</v>
      </c>
    </row>
    <row r="83" spans="1:20" ht="42" x14ac:dyDescent="0.3">
      <c r="A83">
        <v>2822</v>
      </c>
      <c r="B83" s="3" t="s">
        <v>2822</v>
      </c>
      <c r="C83" s="3" t="s">
        <v>6932</v>
      </c>
      <c r="D83" s="6">
        <v>6000</v>
      </c>
      <c r="E83" s="8">
        <v>6000</v>
      </c>
      <c r="F83" t="s">
        <v>8218</v>
      </c>
      <c r="G83" t="s">
        <v>8223</v>
      </c>
      <c r="H83" t="s">
        <v>8245</v>
      </c>
      <c r="I83">
        <v>1427469892</v>
      </c>
      <c r="J83">
        <v>1424881492</v>
      </c>
      <c r="K83" t="b">
        <v>0</v>
      </c>
      <c r="L83">
        <v>94</v>
      </c>
      <c r="M83" t="b">
        <v>1</v>
      </c>
      <c r="N83" t="s">
        <v>8269</v>
      </c>
      <c r="O83" s="9">
        <f t="shared" si="4"/>
        <v>100</v>
      </c>
      <c r="P83">
        <f t="shared" si="5"/>
        <v>63.83</v>
      </c>
      <c r="Q83" s="11" t="s">
        <v>8315</v>
      </c>
      <c r="R83" t="s">
        <v>8316</v>
      </c>
      <c r="S83" s="16">
        <f t="shared" si="6"/>
        <v>42060.683935185181</v>
      </c>
      <c r="T83" s="16">
        <f t="shared" si="7"/>
        <v>42090.642268518524</v>
      </c>
    </row>
    <row r="84" spans="1:20" ht="42" x14ac:dyDescent="0.3">
      <c r="A84">
        <v>2823</v>
      </c>
      <c r="B84" s="3" t="s">
        <v>2823</v>
      </c>
      <c r="C84" s="3" t="s">
        <v>6933</v>
      </c>
      <c r="D84" s="6">
        <v>100</v>
      </c>
      <c r="E84" s="8">
        <v>124</v>
      </c>
      <c r="F84" t="s">
        <v>8218</v>
      </c>
      <c r="G84" t="s">
        <v>8224</v>
      </c>
      <c r="H84" t="s">
        <v>8246</v>
      </c>
      <c r="I84">
        <v>1427842740</v>
      </c>
      <c r="J84">
        <v>1425428206</v>
      </c>
      <c r="K84" t="b">
        <v>0</v>
      </c>
      <c r="L84">
        <v>14</v>
      </c>
      <c r="M84" t="b">
        <v>1</v>
      </c>
      <c r="N84" t="s">
        <v>8269</v>
      </c>
      <c r="O84" s="9">
        <f t="shared" si="4"/>
        <v>124</v>
      </c>
      <c r="P84">
        <f t="shared" si="5"/>
        <v>8.86</v>
      </c>
      <c r="Q84" s="11" t="s">
        <v>8315</v>
      </c>
      <c r="R84" t="s">
        <v>8316</v>
      </c>
      <c r="S84" s="16">
        <f t="shared" si="6"/>
        <v>42067.011643518519</v>
      </c>
      <c r="T84" s="16">
        <f t="shared" si="7"/>
        <v>42094.957638888889</v>
      </c>
    </row>
    <row r="85" spans="1:20" ht="28" x14ac:dyDescent="0.3">
      <c r="A85">
        <v>2824</v>
      </c>
      <c r="B85" s="3" t="s">
        <v>2824</v>
      </c>
      <c r="C85" s="3" t="s">
        <v>6934</v>
      </c>
      <c r="D85" s="6">
        <v>650</v>
      </c>
      <c r="E85" s="8">
        <v>760</v>
      </c>
      <c r="F85" t="s">
        <v>8218</v>
      </c>
      <c r="G85" t="s">
        <v>8223</v>
      </c>
      <c r="H85" t="s">
        <v>8245</v>
      </c>
      <c r="I85">
        <v>1434159780</v>
      </c>
      <c r="J85">
        <v>1431412196</v>
      </c>
      <c r="K85" t="b">
        <v>0</v>
      </c>
      <c r="L85">
        <v>15</v>
      </c>
      <c r="M85" t="b">
        <v>1</v>
      </c>
      <c r="N85" t="s">
        <v>8269</v>
      </c>
      <c r="O85" s="9">
        <f t="shared" si="4"/>
        <v>117</v>
      </c>
      <c r="P85">
        <f t="shared" si="5"/>
        <v>50.67</v>
      </c>
      <c r="Q85" s="11" t="s">
        <v>8315</v>
      </c>
      <c r="R85" t="s">
        <v>8316</v>
      </c>
      <c r="S85" s="16">
        <f t="shared" si="6"/>
        <v>42136.270787037036</v>
      </c>
      <c r="T85" s="16">
        <f t="shared" si="7"/>
        <v>42168.071527777778</v>
      </c>
    </row>
    <row r="86" spans="1:20" ht="42" x14ac:dyDescent="0.3">
      <c r="A86">
        <v>2825</v>
      </c>
      <c r="B86" s="3" t="s">
        <v>2825</v>
      </c>
      <c r="C86" s="3" t="s">
        <v>6935</v>
      </c>
      <c r="D86" s="6">
        <v>3000</v>
      </c>
      <c r="E86" s="8">
        <v>3100</v>
      </c>
      <c r="F86" t="s">
        <v>8218</v>
      </c>
      <c r="G86" t="s">
        <v>8224</v>
      </c>
      <c r="H86" t="s">
        <v>8246</v>
      </c>
      <c r="I86">
        <v>1449255686</v>
      </c>
      <c r="J86">
        <v>1446663686</v>
      </c>
      <c r="K86" t="b">
        <v>0</v>
      </c>
      <c r="L86">
        <v>51</v>
      </c>
      <c r="M86" t="b">
        <v>1</v>
      </c>
      <c r="N86" t="s">
        <v>8269</v>
      </c>
      <c r="O86" s="9">
        <f t="shared" si="4"/>
        <v>103</v>
      </c>
      <c r="P86">
        <f t="shared" si="5"/>
        <v>60.78</v>
      </c>
      <c r="Q86" s="11" t="s">
        <v>8315</v>
      </c>
      <c r="R86" t="s">
        <v>8316</v>
      </c>
      <c r="S86" s="16">
        <f t="shared" si="6"/>
        <v>42312.792662037042</v>
      </c>
      <c r="T86" s="16">
        <f t="shared" si="7"/>
        <v>42342.792662037042</v>
      </c>
    </row>
    <row r="87" spans="1:20" ht="42" x14ac:dyDescent="0.3">
      <c r="A87">
        <v>2826</v>
      </c>
      <c r="B87" s="3" t="s">
        <v>2826</v>
      </c>
      <c r="C87" s="3" t="s">
        <v>6936</v>
      </c>
      <c r="D87" s="6">
        <v>2000</v>
      </c>
      <c r="E87" s="8">
        <v>2155</v>
      </c>
      <c r="F87" t="s">
        <v>8218</v>
      </c>
      <c r="G87" t="s">
        <v>8223</v>
      </c>
      <c r="H87" t="s">
        <v>8245</v>
      </c>
      <c r="I87">
        <v>1436511600</v>
      </c>
      <c r="J87">
        <v>1434415812</v>
      </c>
      <c r="K87" t="b">
        <v>0</v>
      </c>
      <c r="L87">
        <v>19</v>
      </c>
      <c r="M87" t="b">
        <v>1</v>
      </c>
      <c r="N87" t="s">
        <v>8269</v>
      </c>
      <c r="O87" s="9">
        <f t="shared" si="4"/>
        <v>108</v>
      </c>
      <c r="P87">
        <f t="shared" si="5"/>
        <v>113.42</v>
      </c>
      <c r="Q87" s="11" t="s">
        <v>8315</v>
      </c>
      <c r="R87" t="s">
        <v>8316</v>
      </c>
      <c r="S87" s="16">
        <f t="shared" si="6"/>
        <v>42171.034861111111</v>
      </c>
      <c r="T87" s="16">
        <f t="shared" si="7"/>
        <v>42195.291666666672</v>
      </c>
    </row>
    <row r="88" spans="1:20" ht="42" x14ac:dyDescent="0.3">
      <c r="A88">
        <v>2827</v>
      </c>
      <c r="B88" s="3" t="s">
        <v>2827</v>
      </c>
      <c r="C88" s="3" t="s">
        <v>6937</v>
      </c>
      <c r="D88" s="6">
        <v>2000</v>
      </c>
      <c r="E88" s="8">
        <v>2405</v>
      </c>
      <c r="F88" t="s">
        <v>8218</v>
      </c>
      <c r="G88" t="s">
        <v>8223</v>
      </c>
      <c r="H88" t="s">
        <v>8245</v>
      </c>
      <c r="I88">
        <v>1464971400</v>
      </c>
      <c r="J88">
        <v>1462379066</v>
      </c>
      <c r="K88" t="b">
        <v>0</v>
      </c>
      <c r="L88">
        <v>23</v>
      </c>
      <c r="M88" t="b">
        <v>1</v>
      </c>
      <c r="N88" t="s">
        <v>8269</v>
      </c>
      <c r="O88" s="9">
        <f t="shared" si="4"/>
        <v>120</v>
      </c>
      <c r="P88">
        <f t="shared" si="5"/>
        <v>104.57</v>
      </c>
      <c r="Q88" s="11" t="s">
        <v>8315</v>
      </c>
      <c r="R88" t="s">
        <v>8316</v>
      </c>
      <c r="S88" s="16">
        <f t="shared" si="6"/>
        <v>42494.683634259258</v>
      </c>
      <c r="T88" s="16">
        <f t="shared" si="7"/>
        <v>42524.6875</v>
      </c>
    </row>
    <row r="89" spans="1:20" ht="42" x14ac:dyDescent="0.3">
      <c r="A89">
        <v>2828</v>
      </c>
      <c r="B89" s="3" t="s">
        <v>2828</v>
      </c>
      <c r="C89" s="3" t="s">
        <v>6938</v>
      </c>
      <c r="D89" s="6">
        <v>9500</v>
      </c>
      <c r="E89" s="8">
        <v>9536</v>
      </c>
      <c r="F89" t="s">
        <v>8218</v>
      </c>
      <c r="G89" t="s">
        <v>8224</v>
      </c>
      <c r="H89" t="s">
        <v>8246</v>
      </c>
      <c r="I89">
        <v>1443826800</v>
      </c>
      <c r="J89">
        <v>1441606869</v>
      </c>
      <c r="K89" t="b">
        <v>0</v>
      </c>
      <c r="L89">
        <v>97</v>
      </c>
      <c r="M89" t="b">
        <v>1</v>
      </c>
      <c r="N89" t="s">
        <v>8269</v>
      </c>
      <c r="O89" s="9">
        <f t="shared" si="4"/>
        <v>100</v>
      </c>
      <c r="P89">
        <f t="shared" si="5"/>
        <v>98.31</v>
      </c>
      <c r="Q89" s="11" t="s">
        <v>8315</v>
      </c>
      <c r="R89" t="s">
        <v>8316</v>
      </c>
      <c r="S89" s="16">
        <f t="shared" si="6"/>
        <v>42254.264687499999</v>
      </c>
      <c r="T89" s="16">
        <f t="shared" si="7"/>
        <v>42279.958333333328</v>
      </c>
    </row>
    <row r="90" spans="1:20" ht="42" x14ac:dyDescent="0.3">
      <c r="A90">
        <v>2829</v>
      </c>
      <c r="B90" s="3" t="s">
        <v>2829</v>
      </c>
      <c r="C90" s="3" t="s">
        <v>6939</v>
      </c>
      <c r="D90" s="6">
        <v>2500</v>
      </c>
      <c r="E90" s="8">
        <v>2663</v>
      </c>
      <c r="F90" t="s">
        <v>8218</v>
      </c>
      <c r="G90" t="s">
        <v>8224</v>
      </c>
      <c r="H90" t="s">
        <v>8246</v>
      </c>
      <c r="I90">
        <v>1464863118</v>
      </c>
      <c r="J90">
        <v>1462443918</v>
      </c>
      <c r="K90" t="b">
        <v>0</v>
      </c>
      <c r="L90">
        <v>76</v>
      </c>
      <c r="M90" t="b">
        <v>1</v>
      </c>
      <c r="N90" t="s">
        <v>8269</v>
      </c>
      <c r="O90" s="9">
        <f t="shared" si="4"/>
        <v>107</v>
      </c>
      <c r="P90">
        <f t="shared" si="5"/>
        <v>35.04</v>
      </c>
      <c r="Q90" s="11" t="s">
        <v>8315</v>
      </c>
      <c r="R90" t="s">
        <v>8316</v>
      </c>
      <c r="S90" s="16">
        <f t="shared" si="6"/>
        <v>42495.434236111112</v>
      </c>
      <c r="T90" s="16">
        <f t="shared" si="7"/>
        <v>42523.434236111112</v>
      </c>
    </row>
    <row r="91" spans="1:20" ht="28" x14ac:dyDescent="0.3">
      <c r="A91">
        <v>2830</v>
      </c>
      <c r="B91" s="3" t="s">
        <v>2830</v>
      </c>
      <c r="C91" s="3" t="s">
        <v>6940</v>
      </c>
      <c r="D91" s="6">
        <v>3000</v>
      </c>
      <c r="E91" s="8">
        <v>3000</v>
      </c>
      <c r="F91" t="s">
        <v>8218</v>
      </c>
      <c r="G91" t="s">
        <v>8223</v>
      </c>
      <c r="H91" t="s">
        <v>8245</v>
      </c>
      <c r="I91">
        <v>1399867140</v>
      </c>
      <c r="J91">
        <v>1398802148</v>
      </c>
      <c r="K91" t="b">
        <v>0</v>
      </c>
      <c r="L91">
        <v>11</v>
      </c>
      <c r="M91" t="b">
        <v>1</v>
      </c>
      <c r="N91" t="s">
        <v>8269</v>
      </c>
      <c r="O91" s="9">
        <f t="shared" si="4"/>
        <v>100</v>
      </c>
      <c r="P91">
        <f t="shared" si="5"/>
        <v>272.73</v>
      </c>
      <c r="Q91" s="11" t="s">
        <v>8315</v>
      </c>
      <c r="R91" t="s">
        <v>8316</v>
      </c>
      <c r="S91" s="16">
        <f t="shared" si="6"/>
        <v>41758.839675925927</v>
      </c>
      <c r="T91" s="16">
        <f t="shared" si="7"/>
        <v>41771.165972222225</v>
      </c>
    </row>
    <row r="92" spans="1:20" ht="28" x14ac:dyDescent="0.3">
      <c r="A92">
        <v>2831</v>
      </c>
      <c r="B92" s="3" t="s">
        <v>2831</v>
      </c>
      <c r="C92" s="3" t="s">
        <v>6941</v>
      </c>
      <c r="D92" s="6">
        <v>3000</v>
      </c>
      <c r="E92" s="8">
        <v>3320</v>
      </c>
      <c r="F92" t="s">
        <v>8218</v>
      </c>
      <c r="G92" t="s">
        <v>8223</v>
      </c>
      <c r="H92" t="s">
        <v>8245</v>
      </c>
      <c r="I92">
        <v>1437076070</v>
      </c>
      <c r="J92">
        <v>1434484070</v>
      </c>
      <c r="K92" t="b">
        <v>0</v>
      </c>
      <c r="L92">
        <v>52</v>
      </c>
      <c r="M92" t="b">
        <v>1</v>
      </c>
      <c r="N92" t="s">
        <v>8269</v>
      </c>
      <c r="O92" s="9">
        <f t="shared" si="4"/>
        <v>111</v>
      </c>
      <c r="P92">
        <f t="shared" si="5"/>
        <v>63.85</v>
      </c>
      <c r="Q92" s="11" t="s">
        <v>8315</v>
      </c>
      <c r="R92" t="s">
        <v>8316</v>
      </c>
      <c r="S92" s="16">
        <f t="shared" si="6"/>
        <v>42171.824884259258</v>
      </c>
      <c r="T92" s="16">
        <f t="shared" si="7"/>
        <v>42201.824884259258</v>
      </c>
    </row>
    <row r="93" spans="1:20" ht="42" x14ac:dyDescent="0.3">
      <c r="A93">
        <v>2832</v>
      </c>
      <c r="B93" s="3" t="s">
        <v>2832</v>
      </c>
      <c r="C93" s="3" t="s">
        <v>6942</v>
      </c>
      <c r="D93" s="6">
        <v>2500</v>
      </c>
      <c r="E93" s="8">
        <v>2867.99</v>
      </c>
      <c r="F93" t="s">
        <v>8218</v>
      </c>
      <c r="G93" t="s">
        <v>8224</v>
      </c>
      <c r="H93" t="s">
        <v>8246</v>
      </c>
      <c r="I93">
        <v>1416780000</v>
      </c>
      <c r="J93">
        <v>1414342894</v>
      </c>
      <c r="K93" t="b">
        <v>0</v>
      </c>
      <c r="L93">
        <v>95</v>
      </c>
      <c r="M93" t="b">
        <v>1</v>
      </c>
      <c r="N93" t="s">
        <v>8269</v>
      </c>
      <c r="O93" s="9">
        <f t="shared" si="4"/>
        <v>115</v>
      </c>
      <c r="P93">
        <f t="shared" si="5"/>
        <v>30.19</v>
      </c>
      <c r="Q93" s="11" t="s">
        <v>8315</v>
      </c>
      <c r="R93" t="s">
        <v>8316</v>
      </c>
      <c r="S93" s="16">
        <f t="shared" si="6"/>
        <v>41938.709421296298</v>
      </c>
      <c r="T93" s="16">
        <f t="shared" si="7"/>
        <v>41966.916666666672</v>
      </c>
    </row>
    <row r="94" spans="1:20" x14ac:dyDescent="0.3">
      <c r="A94">
        <v>2833</v>
      </c>
      <c r="B94" s="3" t="s">
        <v>2833</v>
      </c>
      <c r="C94" s="3" t="s">
        <v>6943</v>
      </c>
      <c r="D94" s="6">
        <v>2700</v>
      </c>
      <c r="E94" s="8">
        <v>2923</v>
      </c>
      <c r="F94" t="s">
        <v>8218</v>
      </c>
      <c r="G94" t="s">
        <v>8223</v>
      </c>
      <c r="H94" t="s">
        <v>8245</v>
      </c>
      <c r="I94">
        <v>1444528800</v>
      </c>
      <c r="J94">
        <v>1442804633</v>
      </c>
      <c r="K94" t="b">
        <v>0</v>
      </c>
      <c r="L94">
        <v>35</v>
      </c>
      <c r="M94" t="b">
        <v>1</v>
      </c>
      <c r="N94" t="s">
        <v>8269</v>
      </c>
      <c r="O94" s="9">
        <f t="shared" si="4"/>
        <v>108</v>
      </c>
      <c r="P94">
        <f t="shared" si="5"/>
        <v>83.51</v>
      </c>
      <c r="Q94" s="11" t="s">
        <v>8315</v>
      </c>
      <c r="R94" t="s">
        <v>8316</v>
      </c>
      <c r="S94" s="16">
        <f t="shared" si="6"/>
        <v>42268.127696759257</v>
      </c>
      <c r="T94" s="16">
        <f t="shared" si="7"/>
        <v>42288.083333333328</v>
      </c>
    </row>
    <row r="95" spans="1:20" ht="42" x14ac:dyDescent="0.3">
      <c r="A95">
        <v>2834</v>
      </c>
      <c r="B95" s="3" t="s">
        <v>2834</v>
      </c>
      <c r="C95" s="3" t="s">
        <v>6944</v>
      </c>
      <c r="D95" s="6">
        <v>800</v>
      </c>
      <c r="E95" s="8">
        <v>1360</v>
      </c>
      <c r="F95" t="s">
        <v>8218</v>
      </c>
      <c r="G95" t="s">
        <v>8224</v>
      </c>
      <c r="H95" t="s">
        <v>8246</v>
      </c>
      <c r="I95">
        <v>1422658930</v>
      </c>
      <c r="J95">
        <v>1421362930</v>
      </c>
      <c r="K95" t="b">
        <v>0</v>
      </c>
      <c r="L95">
        <v>21</v>
      </c>
      <c r="M95" t="b">
        <v>1</v>
      </c>
      <c r="N95" t="s">
        <v>8269</v>
      </c>
      <c r="O95" s="9">
        <f t="shared" si="4"/>
        <v>170</v>
      </c>
      <c r="P95">
        <f t="shared" si="5"/>
        <v>64.760000000000005</v>
      </c>
      <c r="Q95" s="11" t="s">
        <v>8315</v>
      </c>
      <c r="R95" t="s">
        <v>8316</v>
      </c>
      <c r="S95" s="16">
        <f t="shared" si="6"/>
        <v>42019.959837962961</v>
      </c>
      <c r="T95" s="16">
        <f t="shared" si="7"/>
        <v>42034.959837962961</v>
      </c>
    </row>
    <row r="96" spans="1:20" ht="42" x14ac:dyDescent="0.3">
      <c r="A96">
        <v>2835</v>
      </c>
      <c r="B96" s="3" t="s">
        <v>2835</v>
      </c>
      <c r="C96" s="3" t="s">
        <v>6945</v>
      </c>
      <c r="D96" s="6">
        <v>1000</v>
      </c>
      <c r="E96" s="8">
        <v>1870.99</v>
      </c>
      <c r="F96" t="s">
        <v>8218</v>
      </c>
      <c r="G96" t="s">
        <v>8224</v>
      </c>
      <c r="H96" t="s">
        <v>8246</v>
      </c>
      <c r="I96">
        <v>1449273600</v>
      </c>
      <c r="J96">
        <v>1446742417</v>
      </c>
      <c r="K96" t="b">
        <v>0</v>
      </c>
      <c r="L96">
        <v>93</v>
      </c>
      <c r="M96" t="b">
        <v>1</v>
      </c>
      <c r="N96" t="s">
        <v>8269</v>
      </c>
      <c r="O96" s="9">
        <f t="shared" si="4"/>
        <v>187</v>
      </c>
      <c r="P96">
        <f t="shared" si="5"/>
        <v>20.12</v>
      </c>
      <c r="Q96" s="11" t="s">
        <v>8315</v>
      </c>
      <c r="R96" t="s">
        <v>8316</v>
      </c>
      <c r="S96" s="16">
        <f t="shared" si="6"/>
        <v>42313.703900462962</v>
      </c>
      <c r="T96" s="16">
        <f t="shared" si="7"/>
        <v>42343</v>
      </c>
    </row>
    <row r="97" spans="1:20" ht="42" x14ac:dyDescent="0.3">
      <c r="A97">
        <v>2836</v>
      </c>
      <c r="B97" s="3" t="s">
        <v>2836</v>
      </c>
      <c r="C97" s="3" t="s">
        <v>6946</v>
      </c>
      <c r="D97" s="6">
        <v>450</v>
      </c>
      <c r="E97" s="8">
        <v>485</v>
      </c>
      <c r="F97" t="s">
        <v>8218</v>
      </c>
      <c r="G97" t="s">
        <v>8223</v>
      </c>
      <c r="H97" t="s">
        <v>8245</v>
      </c>
      <c r="I97">
        <v>1487393940</v>
      </c>
      <c r="J97">
        <v>1484115418</v>
      </c>
      <c r="K97" t="b">
        <v>0</v>
      </c>
      <c r="L97">
        <v>11</v>
      </c>
      <c r="M97" t="b">
        <v>1</v>
      </c>
      <c r="N97" t="s">
        <v>8269</v>
      </c>
      <c r="O97" s="9">
        <f t="shared" si="4"/>
        <v>108</v>
      </c>
      <c r="P97">
        <f t="shared" si="5"/>
        <v>44.09</v>
      </c>
      <c r="Q97" s="11" t="s">
        <v>8315</v>
      </c>
      <c r="R97" t="s">
        <v>8316</v>
      </c>
      <c r="S97" s="16">
        <f t="shared" si="6"/>
        <v>42746.261782407411</v>
      </c>
      <c r="T97" s="16">
        <f t="shared" si="7"/>
        <v>42784.207638888889</v>
      </c>
    </row>
    <row r="98" spans="1:20" ht="56" x14ac:dyDescent="0.3">
      <c r="A98">
        <v>2837</v>
      </c>
      <c r="B98" s="3" t="s">
        <v>2837</v>
      </c>
      <c r="C98" s="3" t="s">
        <v>6947</v>
      </c>
      <c r="D98" s="6">
        <v>850</v>
      </c>
      <c r="E98" s="8">
        <v>850</v>
      </c>
      <c r="F98" t="s">
        <v>8218</v>
      </c>
      <c r="G98" t="s">
        <v>8228</v>
      </c>
      <c r="H98" t="s">
        <v>8250</v>
      </c>
      <c r="I98">
        <v>1449701284</v>
      </c>
      <c r="J98">
        <v>1446241684</v>
      </c>
      <c r="K98" t="b">
        <v>0</v>
      </c>
      <c r="L98">
        <v>21</v>
      </c>
      <c r="M98" t="b">
        <v>1</v>
      </c>
      <c r="N98" t="s">
        <v>8269</v>
      </c>
      <c r="O98" s="9">
        <f t="shared" si="4"/>
        <v>100</v>
      </c>
      <c r="P98">
        <f t="shared" si="5"/>
        <v>40.479999999999997</v>
      </c>
      <c r="Q98" s="11" t="s">
        <v>8315</v>
      </c>
      <c r="R98" t="s">
        <v>8316</v>
      </c>
      <c r="S98" s="16">
        <f t="shared" si="6"/>
        <v>42307.908379629633</v>
      </c>
      <c r="T98" s="16">
        <f t="shared" si="7"/>
        <v>42347.950046296297</v>
      </c>
    </row>
    <row r="99" spans="1:20" ht="42" x14ac:dyDescent="0.3">
      <c r="A99">
        <v>2838</v>
      </c>
      <c r="B99" s="3" t="s">
        <v>2838</v>
      </c>
      <c r="C99" s="3" t="s">
        <v>6948</v>
      </c>
      <c r="D99" s="6">
        <v>2000</v>
      </c>
      <c r="E99" s="8">
        <v>2405</v>
      </c>
      <c r="F99" t="s">
        <v>8218</v>
      </c>
      <c r="G99" t="s">
        <v>8223</v>
      </c>
      <c r="H99" t="s">
        <v>8245</v>
      </c>
      <c r="I99">
        <v>1407967200</v>
      </c>
      <c r="J99">
        <v>1406039696</v>
      </c>
      <c r="K99" t="b">
        <v>0</v>
      </c>
      <c r="L99">
        <v>54</v>
      </c>
      <c r="M99" t="b">
        <v>1</v>
      </c>
      <c r="N99" t="s">
        <v>8269</v>
      </c>
      <c r="O99" s="9">
        <f t="shared" si="4"/>
        <v>120</v>
      </c>
      <c r="P99">
        <f t="shared" si="5"/>
        <v>44.54</v>
      </c>
      <c r="Q99" s="11" t="s">
        <v>8315</v>
      </c>
      <c r="R99" t="s">
        <v>8316</v>
      </c>
      <c r="S99" s="16">
        <f t="shared" si="6"/>
        <v>41842.607592592591</v>
      </c>
      <c r="T99" s="16">
        <f t="shared" si="7"/>
        <v>41864.916666666664</v>
      </c>
    </row>
    <row r="100" spans="1:20" ht="42" x14ac:dyDescent="0.3">
      <c r="A100">
        <v>2839</v>
      </c>
      <c r="B100" s="3" t="s">
        <v>2839</v>
      </c>
      <c r="C100" s="3" t="s">
        <v>6949</v>
      </c>
      <c r="D100" s="6">
        <v>3500</v>
      </c>
      <c r="E100" s="8">
        <v>3900</v>
      </c>
      <c r="F100" t="s">
        <v>8218</v>
      </c>
      <c r="G100" t="s">
        <v>8223</v>
      </c>
      <c r="H100" t="s">
        <v>8245</v>
      </c>
      <c r="I100">
        <v>1408942740</v>
      </c>
      <c r="J100">
        <v>1406958354</v>
      </c>
      <c r="K100" t="b">
        <v>0</v>
      </c>
      <c r="L100">
        <v>31</v>
      </c>
      <c r="M100" t="b">
        <v>1</v>
      </c>
      <c r="N100" t="s">
        <v>8269</v>
      </c>
      <c r="O100" s="9">
        <f t="shared" si="4"/>
        <v>111</v>
      </c>
      <c r="P100">
        <f t="shared" si="5"/>
        <v>125.81</v>
      </c>
      <c r="Q100" s="11" t="s">
        <v>8315</v>
      </c>
      <c r="R100" t="s">
        <v>8316</v>
      </c>
      <c r="S100" s="16">
        <f t="shared" si="6"/>
        <v>41853.240208333329</v>
      </c>
      <c r="T100" s="16">
        <f t="shared" si="7"/>
        <v>41876.207638888889</v>
      </c>
    </row>
    <row r="101" spans="1:20" ht="56" x14ac:dyDescent="0.3">
      <c r="A101">
        <v>2840</v>
      </c>
      <c r="B101" s="3" t="s">
        <v>2840</v>
      </c>
      <c r="C101" s="3" t="s">
        <v>6950</v>
      </c>
      <c r="D101" s="6">
        <v>2500</v>
      </c>
      <c r="E101" s="8">
        <v>2600</v>
      </c>
      <c r="F101" t="s">
        <v>8218</v>
      </c>
      <c r="G101" t="s">
        <v>8224</v>
      </c>
      <c r="H101" t="s">
        <v>8246</v>
      </c>
      <c r="I101">
        <v>1426698000</v>
      </c>
      <c r="J101">
        <v>1424825479</v>
      </c>
      <c r="K101" t="b">
        <v>0</v>
      </c>
      <c r="L101">
        <v>132</v>
      </c>
      <c r="M101" t="b">
        <v>1</v>
      </c>
      <c r="N101" t="s">
        <v>8269</v>
      </c>
      <c r="O101" s="9">
        <f t="shared" si="4"/>
        <v>104</v>
      </c>
      <c r="P101">
        <f t="shared" si="5"/>
        <v>19.7</v>
      </c>
      <c r="Q101" s="11" t="s">
        <v>8315</v>
      </c>
      <c r="R101" t="s">
        <v>8316</v>
      </c>
      <c r="S101" s="16">
        <f t="shared" si="6"/>
        <v>42060.035636574074</v>
      </c>
      <c r="T101" s="16">
        <f t="shared" si="7"/>
        <v>42081.708333333328</v>
      </c>
    </row>
    <row r="102" spans="1:20" ht="42" x14ac:dyDescent="0.3">
      <c r="A102">
        <v>2961</v>
      </c>
      <c r="B102" s="3" t="s">
        <v>2961</v>
      </c>
      <c r="C102" s="3" t="s">
        <v>7071</v>
      </c>
      <c r="D102" s="6">
        <v>5000</v>
      </c>
      <c r="E102" s="8">
        <v>5481</v>
      </c>
      <c r="F102" t="s">
        <v>8218</v>
      </c>
      <c r="G102" t="s">
        <v>8223</v>
      </c>
      <c r="H102" t="s">
        <v>8245</v>
      </c>
      <c r="I102">
        <v>1427342400</v>
      </c>
      <c r="J102">
        <v>1424927159</v>
      </c>
      <c r="K102" t="b">
        <v>0</v>
      </c>
      <c r="L102">
        <v>108</v>
      </c>
      <c r="M102" t="b">
        <v>1</v>
      </c>
      <c r="N102" t="s">
        <v>8269</v>
      </c>
      <c r="O102" s="9">
        <f t="shared" si="4"/>
        <v>110</v>
      </c>
      <c r="P102">
        <f t="shared" si="5"/>
        <v>50.75</v>
      </c>
      <c r="Q102" s="11" t="s">
        <v>8315</v>
      </c>
      <c r="R102" t="s">
        <v>8316</v>
      </c>
      <c r="S102" s="16">
        <f t="shared" si="6"/>
        <v>42061.212488425925</v>
      </c>
      <c r="T102" s="16">
        <f t="shared" si="7"/>
        <v>42089.166666666672</v>
      </c>
    </row>
    <row r="103" spans="1:20" ht="42" x14ac:dyDescent="0.3">
      <c r="A103">
        <v>2962</v>
      </c>
      <c r="B103" s="3" t="s">
        <v>2962</v>
      </c>
      <c r="C103" s="3" t="s">
        <v>7072</v>
      </c>
      <c r="D103" s="6">
        <v>1000</v>
      </c>
      <c r="E103" s="8">
        <v>1218</v>
      </c>
      <c r="F103" t="s">
        <v>8218</v>
      </c>
      <c r="G103" t="s">
        <v>8223</v>
      </c>
      <c r="H103" t="s">
        <v>8245</v>
      </c>
      <c r="I103">
        <v>1425193140</v>
      </c>
      <c r="J103">
        <v>1422769906</v>
      </c>
      <c r="K103" t="b">
        <v>0</v>
      </c>
      <c r="L103">
        <v>20</v>
      </c>
      <c r="M103" t="b">
        <v>1</v>
      </c>
      <c r="N103" t="s">
        <v>8269</v>
      </c>
      <c r="O103" s="9">
        <f t="shared" si="4"/>
        <v>122</v>
      </c>
      <c r="P103">
        <f t="shared" si="5"/>
        <v>60.9</v>
      </c>
      <c r="Q103" s="11" t="s">
        <v>8315</v>
      </c>
      <c r="R103" t="s">
        <v>8316</v>
      </c>
      <c r="S103" s="16">
        <f t="shared" si="6"/>
        <v>42036.24428240741</v>
      </c>
      <c r="T103" s="16">
        <f t="shared" si="7"/>
        <v>42064.290972222225</v>
      </c>
    </row>
    <row r="104" spans="1:20" ht="56" x14ac:dyDescent="0.3">
      <c r="A104">
        <v>2963</v>
      </c>
      <c r="B104" s="3" t="s">
        <v>2963</v>
      </c>
      <c r="C104" s="3" t="s">
        <v>7073</v>
      </c>
      <c r="D104" s="6">
        <v>10000</v>
      </c>
      <c r="E104" s="8">
        <v>10685</v>
      </c>
      <c r="F104" t="s">
        <v>8218</v>
      </c>
      <c r="G104" t="s">
        <v>8223</v>
      </c>
      <c r="H104" t="s">
        <v>8245</v>
      </c>
      <c r="I104">
        <v>1435835824</v>
      </c>
      <c r="J104">
        <v>1433243824</v>
      </c>
      <c r="K104" t="b">
        <v>0</v>
      </c>
      <c r="L104">
        <v>98</v>
      </c>
      <c r="M104" t="b">
        <v>1</v>
      </c>
      <c r="N104" t="s">
        <v>8269</v>
      </c>
      <c r="O104" s="9">
        <f t="shared" si="4"/>
        <v>107</v>
      </c>
      <c r="P104">
        <f t="shared" si="5"/>
        <v>109.03</v>
      </c>
      <c r="Q104" s="11" t="s">
        <v>8315</v>
      </c>
      <c r="R104" t="s">
        <v>8316</v>
      </c>
      <c r="S104" s="16">
        <f t="shared" si="6"/>
        <v>42157.470185185186</v>
      </c>
      <c r="T104" s="16">
        <f t="shared" si="7"/>
        <v>42187.470185185186</v>
      </c>
    </row>
    <row r="105" spans="1:20" ht="42" x14ac:dyDescent="0.3">
      <c r="A105">
        <v>2964</v>
      </c>
      <c r="B105" s="3" t="s">
        <v>2964</v>
      </c>
      <c r="C105" s="3" t="s">
        <v>7074</v>
      </c>
      <c r="D105" s="6">
        <v>5000</v>
      </c>
      <c r="E105" s="8">
        <v>5035.6899999999996</v>
      </c>
      <c r="F105" t="s">
        <v>8218</v>
      </c>
      <c r="G105" t="s">
        <v>8223</v>
      </c>
      <c r="H105" t="s">
        <v>8245</v>
      </c>
      <c r="I105">
        <v>1407360720</v>
      </c>
      <c r="J105">
        <v>1404769819</v>
      </c>
      <c r="K105" t="b">
        <v>0</v>
      </c>
      <c r="L105">
        <v>196</v>
      </c>
      <c r="M105" t="b">
        <v>1</v>
      </c>
      <c r="N105" t="s">
        <v>8269</v>
      </c>
      <c r="O105" s="9">
        <f t="shared" si="4"/>
        <v>101</v>
      </c>
      <c r="P105">
        <f t="shared" si="5"/>
        <v>25.69</v>
      </c>
      <c r="Q105" s="11" t="s">
        <v>8315</v>
      </c>
      <c r="R105" t="s">
        <v>8316</v>
      </c>
      <c r="S105" s="16">
        <f t="shared" si="6"/>
        <v>41827.909942129627</v>
      </c>
      <c r="T105" s="16">
        <f t="shared" si="7"/>
        <v>41857.897222222222</v>
      </c>
    </row>
    <row r="106" spans="1:20" ht="42" x14ac:dyDescent="0.3">
      <c r="A106">
        <v>2965</v>
      </c>
      <c r="B106" s="3" t="s">
        <v>2965</v>
      </c>
      <c r="C106" s="3" t="s">
        <v>7075</v>
      </c>
      <c r="D106" s="6">
        <v>1500</v>
      </c>
      <c r="E106" s="8">
        <v>1635</v>
      </c>
      <c r="F106" t="s">
        <v>8218</v>
      </c>
      <c r="G106" t="s">
        <v>8223</v>
      </c>
      <c r="H106" t="s">
        <v>8245</v>
      </c>
      <c r="I106">
        <v>1436290233</v>
      </c>
      <c r="J106">
        <v>1433698233</v>
      </c>
      <c r="K106" t="b">
        <v>0</v>
      </c>
      <c r="L106">
        <v>39</v>
      </c>
      <c r="M106" t="b">
        <v>1</v>
      </c>
      <c r="N106" t="s">
        <v>8269</v>
      </c>
      <c r="O106" s="9">
        <f t="shared" si="4"/>
        <v>109</v>
      </c>
      <c r="P106">
        <f t="shared" si="5"/>
        <v>41.92</v>
      </c>
      <c r="Q106" s="11" t="s">
        <v>8315</v>
      </c>
      <c r="R106" t="s">
        <v>8316</v>
      </c>
      <c r="S106" s="16">
        <f t="shared" si="6"/>
        <v>42162.729548611111</v>
      </c>
      <c r="T106" s="16">
        <f t="shared" si="7"/>
        <v>42192.729548611111</v>
      </c>
    </row>
    <row r="107" spans="1:20" ht="42" x14ac:dyDescent="0.3">
      <c r="A107">
        <v>2966</v>
      </c>
      <c r="B107" s="3" t="s">
        <v>2966</v>
      </c>
      <c r="C107" s="3" t="s">
        <v>7076</v>
      </c>
      <c r="D107" s="6">
        <v>10000</v>
      </c>
      <c r="E107" s="8">
        <v>11363</v>
      </c>
      <c r="F107" t="s">
        <v>8218</v>
      </c>
      <c r="G107" t="s">
        <v>8223</v>
      </c>
      <c r="H107" t="s">
        <v>8245</v>
      </c>
      <c r="I107">
        <v>1442425412</v>
      </c>
      <c r="J107">
        <v>1439833412</v>
      </c>
      <c r="K107" t="b">
        <v>0</v>
      </c>
      <c r="L107">
        <v>128</v>
      </c>
      <c r="M107" t="b">
        <v>1</v>
      </c>
      <c r="N107" t="s">
        <v>8269</v>
      </c>
      <c r="O107" s="9">
        <f t="shared" si="4"/>
        <v>114</v>
      </c>
      <c r="P107">
        <f t="shared" si="5"/>
        <v>88.77</v>
      </c>
      <c r="Q107" s="11" t="s">
        <v>8315</v>
      </c>
      <c r="R107" t="s">
        <v>8316</v>
      </c>
      <c r="S107" s="16">
        <f t="shared" si="6"/>
        <v>42233.738564814819</v>
      </c>
      <c r="T107" s="16">
        <f t="shared" si="7"/>
        <v>42263.738564814819</v>
      </c>
    </row>
    <row r="108" spans="1:20" ht="42" x14ac:dyDescent="0.3">
      <c r="A108">
        <v>2967</v>
      </c>
      <c r="B108" s="3" t="s">
        <v>2967</v>
      </c>
      <c r="C108" s="3" t="s">
        <v>7077</v>
      </c>
      <c r="D108" s="6">
        <v>5000</v>
      </c>
      <c r="E108" s="8">
        <v>5696</v>
      </c>
      <c r="F108" t="s">
        <v>8218</v>
      </c>
      <c r="G108" t="s">
        <v>8223</v>
      </c>
      <c r="H108" t="s">
        <v>8245</v>
      </c>
      <c r="I108">
        <v>1425872692</v>
      </c>
      <c r="J108">
        <v>1423284292</v>
      </c>
      <c r="K108" t="b">
        <v>0</v>
      </c>
      <c r="L108">
        <v>71</v>
      </c>
      <c r="M108" t="b">
        <v>1</v>
      </c>
      <c r="N108" t="s">
        <v>8269</v>
      </c>
      <c r="O108" s="9">
        <f t="shared" si="4"/>
        <v>114</v>
      </c>
      <c r="P108">
        <f t="shared" si="5"/>
        <v>80.23</v>
      </c>
      <c r="Q108" s="11" t="s">
        <v>8315</v>
      </c>
      <c r="R108" t="s">
        <v>8316</v>
      </c>
      <c r="S108" s="16">
        <f t="shared" si="6"/>
        <v>42042.197824074072</v>
      </c>
      <c r="T108" s="16">
        <f t="shared" si="7"/>
        <v>42072.156157407408</v>
      </c>
    </row>
    <row r="109" spans="1:20" ht="28" x14ac:dyDescent="0.3">
      <c r="A109">
        <v>2968</v>
      </c>
      <c r="B109" s="3" t="s">
        <v>2968</v>
      </c>
      <c r="C109" s="3" t="s">
        <v>7078</v>
      </c>
      <c r="D109" s="6">
        <v>3500</v>
      </c>
      <c r="E109" s="8">
        <v>3710</v>
      </c>
      <c r="F109" t="s">
        <v>8218</v>
      </c>
      <c r="G109" t="s">
        <v>8223</v>
      </c>
      <c r="H109" t="s">
        <v>8245</v>
      </c>
      <c r="I109">
        <v>1471406340</v>
      </c>
      <c r="J109">
        <v>1470227660</v>
      </c>
      <c r="K109" t="b">
        <v>0</v>
      </c>
      <c r="L109">
        <v>47</v>
      </c>
      <c r="M109" t="b">
        <v>1</v>
      </c>
      <c r="N109" t="s">
        <v>8269</v>
      </c>
      <c r="O109" s="9">
        <f t="shared" si="4"/>
        <v>106</v>
      </c>
      <c r="P109">
        <f t="shared" si="5"/>
        <v>78.94</v>
      </c>
      <c r="Q109" s="11" t="s">
        <v>8315</v>
      </c>
      <c r="R109" t="s">
        <v>8316</v>
      </c>
      <c r="S109" s="16">
        <f t="shared" si="6"/>
        <v>42585.523842592593</v>
      </c>
      <c r="T109" s="16">
        <f t="shared" si="7"/>
        <v>42599.165972222225</v>
      </c>
    </row>
    <row r="110" spans="1:20" ht="42" x14ac:dyDescent="0.3">
      <c r="A110">
        <v>2969</v>
      </c>
      <c r="B110" s="3" t="s">
        <v>2969</v>
      </c>
      <c r="C110" s="3" t="s">
        <v>7079</v>
      </c>
      <c r="D110" s="6">
        <v>1000</v>
      </c>
      <c r="E110" s="8">
        <v>1625</v>
      </c>
      <c r="F110" t="s">
        <v>8218</v>
      </c>
      <c r="G110" t="s">
        <v>8228</v>
      </c>
      <c r="H110" t="s">
        <v>8250</v>
      </c>
      <c r="I110">
        <v>1430693460</v>
      </c>
      <c r="J110">
        <v>1428087153</v>
      </c>
      <c r="K110" t="b">
        <v>0</v>
      </c>
      <c r="L110">
        <v>17</v>
      </c>
      <c r="M110" t="b">
        <v>1</v>
      </c>
      <c r="N110" t="s">
        <v>8269</v>
      </c>
      <c r="O110" s="9">
        <f t="shared" si="4"/>
        <v>163</v>
      </c>
      <c r="P110">
        <f t="shared" si="5"/>
        <v>95.59</v>
      </c>
      <c r="Q110" s="11" t="s">
        <v>8315</v>
      </c>
      <c r="R110" t="s">
        <v>8316</v>
      </c>
      <c r="S110" s="16">
        <f t="shared" si="6"/>
        <v>42097.786493055552</v>
      </c>
      <c r="T110" s="16">
        <f t="shared" si="7"/>
        <v>42127.952083333337</v>
      </c>
    </row>
    <row r="111" spans="1:20" ht="42" x14ac:dyDescent="0.3">
      <c r="A111">
        <v>2970</v>
      </c>
      <c r="B111" s="3" t="s">
        <v>2970</v>
      </c>
      <c r="C111" s="3" t="s">
        <v>7080</v>
      </c>
      <c r="D111" s="6">
        <v>6000</v>
      </c>
      <c r="E111" s="8">
        <v>6360</v>
      </c>
      <c r="F111" t="s">
        <v>8218</v>
      </c>
      <c r="G111" t="s">
        <v>8223</v>
      </c>
      <c r="H111" t="s">
        <v>8245</v>
      </c>
      <c r="I111">
        <v>1405699451</v>
      </c>
      <c r="J111">
        <v>1403107451</v>
      </c>
      <c r="K111" t="b">
        <v>0</v>
      </c>
      <c r="L111">
        <v>91</v>
      </c>
      <c r="M111" t="b">
        <v>1</v>
      </c>
      <c r="N111" t="s">
        <v>8269</v>
      </c>
      <c r="O111" s="9">
        <f t="shared" si="4"/>
        <v>106</v>
      </c>
      <c r="P111">
        <f t="shared" si="5"/>
        <v>69.89</v>
      </c>
      <c r="Q111" s="11" t="s">
        <v>8315</v>
      </c>
      <c r="R111" t="s">
        <v>8316</v>
      </c>
      <c r="S111" s="16">
        <f t="shared" si="6"/>
        <v>41808.669571759259</v>
      </c>
      <c r="T111" s="16">
        <f t="shared" si="7"/>
        <v>41838.669571759259</v>
      </c>
    </row>
    <row r="112" spans="1:20" ht="42" x14ac:dyDescent="0.3">
      <c r="A112">
        <v>2971</v>
      </c>
      <c r="B112" s="3" t="s">
        <v>2971</v>
      </c>
      <c r="C112" s="3" t="s">
        <v>7081</v>
      </c>
      <c r="D112" s="6">
        <v>3200</v>
      </c>
      <c r="E112" s="8">
        <v>3205</v>
      </c>
      <c r="F112" t="s">
        <v>8218</v>
      </c>
      <c r="G112" t="s">
        <v>8223</v>
      </c>
      <c r="H112" t="s">
        <v>8245</v>
      </c>
      <c r="I112">
        <v>1409500078</v>
      </c>
      <c r="J112">
        <v>1406908078</v>
      </c>
      <c r="K112" t="b">
        <v>0</v>
      </c>
      <c r="L112">
        <v>43</v>
      </c>
      <c r="M112" t="b">
        <v>1</v>
      </c>
      <c r="N112" t="s">
        <v>8269</v>
      </c>
      <c r="O112" s="9">
        <f t="shared" si="4"/>
        <v>100</v>
      </c>
      <c r="P112">
        <f t="shared" si="5"/>
        <v>74.53</v>
      </c>
      <c r="Q112" s="11" t="s">
        <v>8315</v>
      </c>
      <c r="R112" t="s">
        <v>8316</v>
      </c>
      <c r="S112" s="16">
        <f t="shared" si="6"/>
        <v>41852.658310185187</v>
      </c>
      <c r="T112" s="16">
        <f t="shared" si="7"/>
        <v>41882.658310185187</v>
      </c>
    </row>
    <row r="113" spans="1:20" ht="28" x14ac:dyDescent="0.3">
      <c r="A113">
        <v>2972</v>
      </c>
      <c r="B113" s="3" t="s">
        <v>2972</v>
      </c>
      <c r="C113" s="3" t="s">
        <v>7082</v>
      </c>
      <c r="D113" s="6">
        <v>2000</v>
      </c>
      <c r="E113" s="8">
        <v>2107</v>
      </c>
      <c r="F113" t="s">
        <v>8218</v>
      </c>
      <c r="G113" t="s">
        <v>8223</v>
      </c>
      <c r="H113" t="s">
        <v>8245</v>
      </c>
      <c r="I113">
        <v>1480899600</v>
      </c>
      <c r="J113">
        <v>1479609520</v>
      </c>
      <c r="K113" t="b">
        <v>0</v>
      </c>
      <c r="L113">
        <v>17</v>
      </c>
      <c r="M113" t="b">
        <v>1</v>
      </c>
      <c r="N113" t="s">
        <v>8269</v>
      </c>
      <c r="O113" s="9">
        <f t="shared" si="4"/>
        <v>105</v>
      </c>
      <c r="P113">
        <f t="shared" si="5"/>
        <v>123.94</v>
      </c>
      <c r="Q113" s="11" t="s">
        <v>8315</v>
      </c>
      <c r="R113" t="s">
        <v>8316</v>
      </c>
      <c r="S113" s="16">
        <f t="shared" si="6"/>
        <v>42694.110185185185</v>
      </c>
      <c r="T113" s="16">
        <f t="shared" si="7"/>
        <v>42709.041666666672</v>
      </c>
    </row>
    <row r="114" spans="1:20" ht="42" x14ac:dyDescent="0.3">
      <c r="A114">
        <v>2973</v>
      </c>
      <c r="B114" s="3" t="s">
        <v>2973</v>
      </c>
      <c r="C114" s="3" t="s">
        <v>7083</v>
      </c>
      <c r="D114" s="6">
        <v>5000</v>
      </c>
      <c r="E114" s="8">
        <v>8740</v>
      </c>
      <c r="F114" t="s">
        <v>8218</v>
      </c>
      <c r="G114" t="s">
        <v>8223</v>
      </c>
      <c r="H114" t="s">
        <v>8245</v>
      </c>
      <c r="I114">
        <v>1451620800</v>
      </c>
      <c r="J114">
        <v>1449171508</v>
      </c>
      <c r="K114" t="b">
        <v>0</v>
      </c>
      <c r="L114">
        <v>33</v>
      </c>
      <c r="M114" t="b">
        <v>1</v>
      </c>
      <c r="N114" t="s">
        <v>8269</v>
      </c>
      <c r="O114" s="9">
        <f t="shared" si="4"/>
        <v>175</v>
      </c>
      <c r="P114">
        <f t="shared" si="5"/>
        <v>264.85000000000002</v>
      </c>
      <c r="Q114" s="11" t="s">
        <v>8315</v>
      </c>
      <c r="R114" t="s">
        <v>8316</v>
      </c>
      <c r="S114" s="16">
        <f t="shared" si="6"/>
        <v>42341.818379629629</v>
      </c>
      <c r="T114" s="16">
        <f t="shared" si="7"/>
        <v>42370.166666666672</v>
      </c>
    </row>
    <row r="115" spans="1:20" ht="42" x14ac:dyDescent="0.3">
      <c r="A115">
        <v>2974</v>
      </c>
      <c r="B115" s="3" t="s">
        <v>2974</v>
      </c>
      <c r="C115" s="3" t="s">
        <v>7084</v>
      </c>
      <c r="D115" s="6">
        <v>5000</v>
      </c>
      <c r="E115" s="8">
        <v>5100</v>
      </c>
      <c r="F115" t="s">
        <v>8218</v>
      </c>
      <c r="G115" t="s">
        <v>8223</v>
      </c>
      <c r="H115" t="s">
        <v>8245</v>
      </c>
      <c r="I115">
        <v>1411695300</v>
      </c>
      <c r="J115">
        <v>1409275671</v>
      </c>
      <c r="K115" t="b">
        <v>0</v>
      </c>
      <c r="L115">
        <v>87</v>
      </c>
      <c r="M115" t="b">
        <v>1</v>
      </c>
      <c r="N115" t="s">
        <v>8269</v>
      </c>
      <c r="O115" s="9">
        <f t="shared" si="4"/>
        <v>102</v>
      </c>
      <c r="P115">
        <f t="shared" si="5"/>
        <v>58.62</v>
      </c>
      <c r="Q115" s="11" t="s">
        <v>8315</v>
      </c>
      <c r="R115" t="s">
        <v>8316</v>
      </c>
      <c r="S115" s="16">
        <f t="shared" si="6"/>
        <v>41880.061006944445</v>
      </c>
      <c r="T115" s="16">
        <f t="shared" si="7"/>
        <v>41908.065972222219</v>
      </c>
    </row>
    <row r="116" spans="1:20" ht="42" x14ac:dyDescent="0.3">
      <c r="A116">
        <v>2975</v>
      </c>
      <c r="B116" s="3" t="s">
        <v>2975</v>
      </c>
      <c r="C116" s="3" t="s">
        <v>7085</v>
      </c>
      <c r="D116" s="6">
        <v>8000</v>
      </c>
      <c r="E116" s="8">
        <v>8010</v>
      </c>
      <c r="F116" t="s">
        <v>8218</v>
      </c>
      <c r="G116" t="s">
        <v>8223</v>
      </c>
      <c r="H116" t="s">
        <v>8245</v>
      </c>
      <c r="I116">
        <v>1417057200</v>
      </c>
      <c r="J116">
        <v>1414599886</v>
      </c>
      <c r="K116" t="b">
        <v>0</v>
      </c>
      <c r="L116">
        <v>113</v>
      </c>
      <c r="M116" t="b">
        <v>1</v>
      </c>
      <c r="N116" t="s">
        <v>8269</v>
      </c>
      <c r="O116" s="9">
        <f t="shared" si="4"/>
        <v>100</v>
      </c>
      <c r="P116">
        <f t="shared" si="5"/>
        <v>70.88</v>
      </c>
      <c r="Q116" s="11" t="s">
        <v>8315</v>
      </c>
      <c r="R116" t="s">
        <v>8316</v>
      </c>
      <c r="S116" s="16">
        <f t="shared" si="6"/>
        <v>41941.683865740742</v>
      </c>
      <c r="T116" s="16">
        <f t="shared" si="7"/>
        <v>41970.125</v>
      </c>
    </row>
    <row r="117" spans="1:20" ht="42" x14ac:dyDescent="0.3">
      <c r="A117">
        <v>2976</v>
      </c>
      <c r="B117" s="3" t="s">
        <v>2976</v>
      </c>
      <c r="C117" s="3" t="s">
        <v>7086</v>
      </c>
      <c r="D117" s="6">
        <v>70</v>
      </c>
      <c r="E117" s="8">
        <v>120</v>
      </c>
      <c r="F117" t="s">
        <v>8218</v>
      </c>
      <c r="G117" t="s">
        <v>8224</v>
      </c>
      <c r="H117" t="s">
        <v>8246</v>
      </c>
      <c r="I117">
        <v>1457870400</v>
      </c>
      <c r="J117">
        <v>1456421530</v>
      </c>
      <c r="K117" t="b">
        <v>0</v>
      </c>
      <c r="L117">
        <v>14</v>
      </c>
      <c r="M117" t="b">
        <v>1</v>
      </c>
      <c r="N117" t="s">
        <v>8269</v>
      </c>
      <c r="O117" s="9">
        <f t="shared" si="4"/>
        <v>171</v>
      </c>
      <c r="P117">
        <f t="shared" si="5"/>
        <v>8.57</v>
      </c>
      <c r="Q117" s="11" t="s">
        <v>8315</v>
      </c>
      <c r="R117" t="s">
        <v>8316</v>
      </c>
      <c r="S117" s="16">
        <f t="shared" si="6"/>
        <v>42425.730671296296</v>
      </c>
      <c r="T117" s="16">
        <f t="shared" si="7"/>
        <v>42442.5</v>
      </c>
    </row>
    <row r="118" spans="1:20" ht="56" x14ac:dyDescent="0.3">
      <c r="A118">
        <v>2977</v>
      </c>
      <c r="B118" s="3" t="s">
        <v>2977</v>
      </c>
      <c r="C118" s="3" t="s">
        <v>7087</v>
      </c>
      <c r="D118" s="6">
        <v>3000</v>
      </c>
      <c r="E118" s="8">
        <v>3407</v>
      </c>
      <c r="F118" t="s">
        <v>8218</v>
      </c>
      <c r="G118" t="s">
        <v>8223</v>
      </c>
      <c r="H118" t="s">
        <v>8245</v>
      </c>
      <c r="I118">
        <v>1427076840</v>
      </c>
      <c r="J118">
        <v>1421960934</v>
      </c>
      <c r="K118" t="b">
        <v>0</v>
      </c>
      <c r="L118">
        <v>30</v>
      </c>
      <c r="M118" t="b">
        <v>1</v>
      </c>
      <c r="N118" t="s">
        <v>8269</v>
      </c>
      <c r="O118" s="9">
        <f t="shared" si="4"/>
        <v>114</v>
      </c>
      <c r="P118">
        <f t="shared" si="5"/>
        <v>113.57</v>
      </c>
      <c r="Q118" s="11" t="s">
        <v>8315</v>
      </c>
      <c r="R118" t="s">
        <v>8316</v>
      </c>
      <c r="S118" s="16">
        <f t="shared" si="6"/>
        <v>42026.88118055556</v>
      </c>
      <c r="T118" s="16">
        <f t="shared" si="7"/>
        <v>42086.093055555553</v>
      </c>
    </row>
    <row r="119" spans="1:20" ht="42" x14ac:dyDescent="0.3">
      <c r="A119">
        <v>2978</v>
      </c>
      <c r="B119" s="3" t="s">
        <v>2978</v>
      </c>
      <c r="C119" s="3" t="s">
        <v>7088</v>
      </c>
      <c r="D119" s="6">
        <v>750</v>
      </c>
      <c r="E119" s="8">
        <v>971</v>
      </c>
      <c r="F119" t="s">
        <v>8218</v>
      </c>
      <c r="G119" t="s">
        <v>8223</v>
      </c>
      <c r="H119" t="s">
        <v>8245</v>
      </c>
      <c r="I119">
        <v>1413784740</v>
      </c>
      <c r="J119">
        <v>1412954547</v>
      </c>
      <c r="K119" t="b">
        <v>0</v>
      </c>
      <c r="L119">
        <v>16</v>
      </c>
      <c r="M119" t="b">
        <v>1</v>
      </c>
      <c r="N119" t="s">
        <v>8269</v>
      </c>
      <c r="O119" s="9">
        <f t="shared" si="4"/>
        <v>129</v>
      </c>
      <c r="P119">
        <f t="shared" si="5"/>
        <v>60.69</v>
      </c>
      <c r="Q119" s="11" t="s">
        <v>8315</v>
      </c>
      <c r="R119" t="s">
        <v>8316</v>
      </c>
      <c r="S119" s="16">
        <f t="shared" si="6"/>
        <v>41922.640590277777</v>
      </c>
      <c r="T119" s="16">
        <f t="shared" si="7"/>
        <v>41932.249305555553</v>
      </c>
    </row>
    <row r="120" spans="1:20" ht="42" x14ac:dyDescent="0.3">
      <c r="A120">
        <v>2979</v>
      </c>
      <c r="B120" s="3" t="s">
        <v>2979</v>
      </c>
      <c r="C120" s="3" t="s">
        <v>7089</v>
      </c>
      <c r="D120" s="6">
        <v>5000</v>
      </c>
      <c r="E120" s="8">
        <v>5070</v>
      </c>
      <c r="F120" t="s">
        <v>8218</v>
      </c>
      <c r="G120" t="s">
        <v>8223</v>
      </c>
      <c r="H120" t="s">
        <v>8245</v>
      </c>
      <c r="I120">
        <v>1420524000</v>
      </c>
      <c r="J120">
        <v>1419104823</v>
      </c>
      <c r="K120" t="b">
        <v>0</v>
      </c>
      <c r="L120">
        <v>46</v>
      </c>
      <c r="M120" t="b">
        <v>1</v>
      </c>
      <c r="N120" t="s">
        <v>8269</v>
      </c>
      <c r="O120" s="9">
        <f t="shared" si="4"/>
        <v>101</v>
      </c>
      <c r="P120">
        <f t="shared" si="5"/>
        <v>110.22</v>
      </c>
      <c r="Q120" s="11" t="s">
        <v>8315</v>
      </c>
      <c r="R120" t="s">
        <v>8316</v>
      </c>
      <c r="S120" s="16">
        <f t="shared" si="6"/>
        <v>41993.824340277773</v>
      </c>
      <c r="T120" s="16">
        <f t="shared" si="7"/>
        <v>42010.25</v>
      </c>
    </row>
    <row r="121" spans="1:20" ht="42" x14ac:dyDescent="0.3">
      <c r="A121">
        <v>2980</v>
      </c>
      <c r="B121" s="3" t="s">
        <v>2980</v>
      </c>
      <c r="C121" s="3" t="s">
        <v>7090</v>
      </c>
      <c r="D121" s="6">
        <v>3000</v>
      </c>
      <c r="E121" s="8">
        <v>3275</v>
      </c>
      <c r="F121" t="s">
        <v>8218</v>
      </c>
      <c r="G121" t="s">
        <v>8223</v>
      </c>
      <c r="H121" t="s">
        <v>8245</v>
      </c>
      <c r="I121">
        <v>1440381600</v>
      </c>
      <c r="J121">
        <v>1438639130</v>
      </c>
      <c r="K121" t="b">
        <v>0</v>
      </c>
      <c r="L121">
        <v>24</v>
      </c>
      <c r="M121" t="b">
        <v>1</v>
      </c>
      <c r="N121" t="s">
        <v>8269</v>
      </c>
      <c r="O121" s="9">
        <f t="shared" si="4"/>
        <v>109</v>
      </c>
      <c r="P121">
        <f t="shared" si="5"/>
        <v>136.46</v>
      </c>
      <c r="Q121" s="11" t="s">
        <v>8315</v>
      </c>
      <c r="R121" t="s">
        <v>8316</v>
      </c>
      <c r="S121" s="16">
        <f t="shared" si="6"/>
        <v>42219.915856481486</v>
      </c>
      <c r="T121" s="16">
        <f t="shared" si="7"/>
        <v>42240.083333333328</v>
      </c>
    </row>
    <row r="122" spans="1:20" ht="42" x14ac:dyDescent="0.3">
      <c r="A122">
        <v>3147</v>
      </c>
      <c r="B122" s="3" t="s">
        <v>3147</v>
      </c>
      <c r="C122" s="3" t="s">
        <v>7257</v>
      </c>
      <c r="D122" s="6">
        <v>20000</v>
      </c>
      <c r="E122" s="8">
        <v>23505</v>
      </c>
      <c r="F122" t="s">
        <v>8218</v>
      </c>
      <c r="G122" t="s">
        <v>8223</v>
      </c>
      <c r="H122" t="s">
        <v>8245</v>
      </c>
      <c r="I122">
        <v>1415319355</v>
      </c>
      <c r="J122">
        <v>1411859755</v>
      </c>
      <c r="K122" t="b">
        <v>1</v>
      </c>
      <c r="L122">
        <v>213</v>
      </c>
      <c r="M122" t="b">
        <v>1</v>
      </c>
      <c r="N122" t="s">
        <v>8269</v>
      </c>
      <c r="O122" s="9">
        <f t="shared" si="4"/>
        <v>118</v>
      </c>
      <c r="P122">
        <f t="shared" si="5"/>
        <v>110.35</v>
      </c>
      <c r="Q122" s="11" t="s">
        <v>8315</v>
      </c>
      <c r="R122" t="s">
        <v>8316</v>
      </c>
      <c r="S122" s="16">
        <f t="shared" si="6"/>
        <v>41909.969386574077</v>
      </c>
      <c r="T122" s="16">
        <f t="shared" si="7"/>
        <v>41950.011053240742</v>
      </c>
    </row>
    <row r="123" spans="1:20" ht="28" x14ac:dyDescent="0.3">
      <c r="A123">
        <v>3148</v>
      </c>
      <c r="B123" s="3" t="s">
        <v>3148</v>
      </c>
      <c r="C123" s="3" t="s">
        <v>7258</v>
      </c>
      <c r="D123" s="6">
        <v>1800</v>
      </c>
      <c r="E123" s="8">
        <v>2361</v>
      </c>
      <c r="F123" t="s">
        <v>8218</v>
      </c>
      <c r="G123" t="s">
        <v>8223</v>
      </c>
      <c r="H123" t="s">
        <v>8245</v>
      </c>
      <c r="I123">
        <v>1412136000</v>
      </c>
      <c r="J123">
        <v>1410278284</v>
      </c>
      <c r="K123" t="b">
        <v>1</v>
      </c>
      <c r="L123">
        <v>57</v>
      </c>
      <c r="M123" t="b">
        <v>1</v>
      </c>
      <c r="N123" t="s">
        <v>8269</v>
      </c>
      <c r="O123" s="9">
        <f t="shared" si="4"/>
        <v>131</v>
      </c>
      <c r="P123">
        <f t="shared" si="5"/>
        <v>41.42</v>
      </c>
      <c r="Q123" s="11" t="s">
        <v>8315</v>
      </c>
      <c r="R123" t="s">
        <v>8316</v>
      </c>
      <c r="S123" s="16">
        <f t="shared" si="6"/>
        <v>41891.665324074071</v>
      </c>
      <c r="T123" s="16">
        <f t="shared" si="7"/>
        <v>41913.166666666664</v>
      </c>
    </row>
    <row r="124" spans="1:20" ht="42" x14ac:dyDescent="0.3">
      <c r="A124">
        <v>3149</v>
      </c>
      <c r="B124" s="3" t="s">
        <v>3149</v>
      </c>
      <c r="C124" s="3" t="s">
        <v>7259</v>
      </c>
      <c r="D124" s="6">
        <v>1250</v>
      </c>
      <c r="E124" s="8">
        <v>1300</v>
      </c>
      <c r="F124" t="s">
        <v>8218</v>
      </c>
      <c r="G124" t="s">
        <v>8223</v>
      </c>
      <c r="H124" t="s">
        <v>8245</v>
      </c>
      <c r="I124">
        <v>1354845600</v>
      </c>
      <c r="J124">
        <v>1352766300</v>
      </c>
      <c r="K124" t="b">
        <v>1</v>
      </c>
      <c r="L124">
        <v>25</v>
      </c>
      <c r="M124" t="b">
        <v>1</v>
      </c>
      <c r="N124" t="s">
        <v>8269</v>
      </c>
      <c r="O124" s="9">
        <f t="shared" si="4"/>
        <v>104</v>
      </c>
      <c r="P124">
        <f t="shared" si="5"/>
        <v>52</v>
      </c>
      <c r="Q124" s="11" t="s">
        <v>8315</v>
      </c>
      <c r="R124" t="s">
        <v>8316</v>
      </c>
      <c r="S124" s="16">
        <f t="shared" si="6"/>
        <v>41226.017361111109</v>
      </c>
      <c r="T124" s="16">
        <f t="shared" si="7"/>
        <v>41250.083333333336</v>
      </c>
    </row>
    <row r="125" spans="1:20" ht="56" x14ac:dyDescent="0.3">
      <c r="A125">
        <v>3150</v>
      </c>
      <c r="B125" s="3" t="s">
        <v>3150</v>
      </c>
      <c r="C125" s="3" t="s">
        <v>7260</v>
      </c>
      <c r="D125" s="6">
        <v>3500</v>
      </c>
      <c r="E125" s="8">
        <v>3535</v>
      </c>
      <c r="F125" t="s">
        <v>8218</v>
      </c>
      <c r="G125" t="s">
        <v>8223</v>
      </c>
      <c r="H125" t="s">
        <v>8245</v>
      </c>
      <c r="I125">
        <v>1295928000</v>
      </c>
      <c r="J125">
        <v>1288160403</v>
      </c>
      <c r="K125" t="b">
        <v>1</v>
      </c>
      <c r="L125">
        <v>104</v>
      </c>
      <c r="M125" t="b">
        <v>1</v>
      </c>
      <c r="N125" t="s">
        <v>8269</v>
      </c>
      <c r="O125" s="9">
        <f t="shared" si="4"/>
        <v>101</v>
      </c>
      <c r="P125">
        <f t="shared" si="5"/>
        <v>33.99</v>
      </c>
      <c r="Q125" s="11" t="s">
        <v>8315</v>
      </c>
      <c r="R125" t="s">
        <v>8316</v>
      </c>
      <c r="S125" s="16">
        <f t="shared" si="6"/>
        <v>40478.263923611114</v>
      </c>
      <c r="T125" s="16">
        <f t="shared" si="7"/>
        <v>40568.166666666664</v>
      </c>
    </row>
    <row r="126" spans="1:20" ht="42" x14ac:dyDescent="0.3">
      <c r="A126">
        <v>3151</v>
      </c>
      <c r="B126" s="3" t="s">
        <v>3151</v>
      </c>
      <c r="C126" s="3" t="s">
        <v>7261</v>
      </c>
      <c r="D126" s="6">
        <v>3500</v>
      </c>
      <c r="E126" s="8">
        <v>3514</v>
      </c>
      <c r="F126" t="s">
        <v>8218</v>
      </c>
      <c r="G126" t="s">
        <v>8223</v>
      </c>
      <c r="H126" t="s">
        <v>8245</v>
      </c>
      <c r="I126">
        <v>1410379774</v>
      </c>
      <c r="J126">
        <v>1407787774</v>
      </c>
      <c r="K126" t="b">
        <v>1</v>
      </c>
      <c r="L126">
        <v>34</v>
      </c>
      <c r="M126" t="b">
        <v>1</v>
      </c>
      <c r="N126" t="s">
        <v>8269</v>
      </c>
      <c r="O126" s="9">
        <f t="shared" si="4"/>
        <v>100</v>
      </c>
      <c r="P126">
        <f t="shared" si="5"/>
        <v>103.35</v>
      </c>
      <c r="Q126" s="11" t="s">
        <v>8315</v>
      </c>
      <c r="R126" t="s">
        <v>8316</v>
      </c>
      <c r="S126" s="16">
        <f t="shared" si="6"/>
        <v>41862.83997685185</v>
      </c>
      <c r="T126" s="16">
        <f t="shared" si="7"/>
        <v>41892.83997685185</v>
      </c>
    </row>
    <row r="127" spans="1:20" ht="42" x14ac:dyDescent="0.3">
      <c r="A127">
        <v>3152</v>
      </c>
      <c r="B127" s="3" t="s">
        <v>3152</v>
      </c>
      <c r="C127" s="3" t="s">
        <v>7262</v>
      </c>
      <c r="D127" s="6">
        <v>2200</v>
      </c>
      <c r="E127" s="8">
        <v>2331</v>
      </c>
      <c r="F127" t="s">
        <v>8218</v>
      </c>
      <c r="G127" t="s">
        <v>8224</v>
      </c>
      <c r="H127" t="s">
        <v>8246</v>
      </c>
      <c r="I127">
        <v>1383425367</v>
      </c>
      <c r="J127">
        <v>1380833367</v>
      </c>
      <c r="K127" t="b">
        <v>1</v>
      </c>
      <c r="L127">
        <v>67</v>
      </c>
      <c r="M127" t="b">
        <v>1</v>
      </c>
      <c r="N127" t="s">
        <v>8269</v>
      </c>
      <c r="O127" s="9">
        <f t="shared" si="4"/>
        <v>106</v>
      </c>
      <c r="P127">
        <f t="shared" si="5"/>
        <v>34.79</v>
      </c>
      <c r="Q127" s="11" t="s">
        <v>8315</v>
      </c>
      <c r="R127" t="s">
        <v>8316</v>
      </c>
      <c r="S127" s="16">
        <f t="shared" si="6"/>
        <v>41550.867673611108</v>
      </c>
      <c r="T127" s="16">
        <f t="shared" si="7"/>
        <v>41580.867673611108</v>
      </c>
    </row>
    <row r="128" spans="1:20" ht="42" x14ac:dyDescent="0.3">
      <c r="A128">
        <v>3153</v>
      </c>
      <c r="B128" s="3" t="s">
        <v>3153</v>
      </c>
      <c r="C128" s="3" t="s">
        <v>7263</v>
      </c>
      <c r="D128" s="6">
        <v>3000</v>
      </c>
      <c r="E128" s="8">
        <v>10067.5</v>
      </c>
      <c r="F128" t="s">
        <v>8218</v>
      </c>
      <c r="G128" t="s">
        <v>8223</v>
      </c>
      <c r="H128" t="s">
        <v>8245</v>
      </c>
      <c r="I128">
        <v>1304225940</v>
      </c>
      <c r="J128">
        <v>1301542937</v>
      </c>
      <c r="K128" t="b">
        <v>1</v>
      </c>
      <c r="L128">
        <v>241</v>
      </c>
      <c r="M128" t="b">
        <v>1</v>
      </c>
      <c r="N128" t="s">
        <v>8269</v>
      </c>
      <c r="O128" s="9">
        <f t="shared" si="4"/>
        <v>336</v>
      </c>
      <c r="P128">
        <f t="shared" si="5"/>
        <v>41.77</v>
      </c>
      <c r="Q128" s="11" t="s">
        <v>8315</v>
      </c>
      <c r="R128" t="s">
        <v>8316</v>
      </c>
      <c r="S128" s="16">
        <f t="shared" si="6"/>
        <v>40633.154363425929</v>
      </c>
      <c r="T128" s="16">
        <f t="shared" si="7"/>
        <v>40664.207638888889</v>
      </c>
    </row>
    <row r="129" spans="1:20" ht="42" x14ac:dyDescent="0.3">
      <c r="A129">
        <v>3154</v>
      </c>
      <c r="B129" s="3" t="s">
        <v>3154</v>
      </c>
      <c r="C129" s="3" t="s">
        <v>7264</v>
      </c>
      <c r="D129" s="6">
        <v>7000</v>
      </c>
      <c r="E129" s="8">
        <v>7905</v>
      </c>
      <c r="F129" t="s">
        <v>8218</v>
      </c>
      <c r="G129" t="s">
        <v>8223</v>
      </c>
      <c r="H129" t="s">
        <v>8245</v>
      </c>
      <c r="I129">
        <v>1333310458</v>
      </c>
      <c r="J129">
        <v>1330722058</v>
      </c>
      <c r="K129" t="b">
        <v>1</v>
      </c>
      <c r="L129">
        <v>123</v>
      </c>
      <c r="M129" t="b">
        <v>1</v>
      </c>
      <c r="N129" t="s">
        <v>8269</v>
      </c>
      <c r="O129" s="9">
        <f t="shared" si="4"/>
        <v>113</v>
      </c>
      <c r="P129">
        <f t="shared" si="5"/>
        <v>64.27</v>
      </c>
      <c r="Q129" s="11" t="s">
        <v>8315</v>
      </c>
      <c r="R129" t="s">
        <v>8316</v>
      </c>
      <c r="S129" s="16">
        <f t="shared" si="6"/>
        <v>40970.875671296293</v>
      </c>
      <c r="T129" s="16">
        <f t="shared" si="7"/>
        <v>41000.834004629629</v>
      </c>
    </row>
    <row r="130" spans="1:20" ht="42" x14ac:dyDescent="0.3">
      <c r="A130">
        <v>3155</v>
      </c>
      <c r="B130" s="3" t="s">
        <v>3155</v>
      </c>
      <c r="C130" s="3" t="s">
        <v>7265</v>
      </c>
      <c r="D130" s="6">
        <v>5000</v>
      </c>
      <c r="E130" s="8">
        <v>9425.23</v>
      </c>
      <c r="F130" t="s">
        <v>8218</v>
      </c>
      <c r="G130" t="s">
        <v>8224</v>
      </c>
      <c r="H130" t="s">
        <v>8246</v>
      </c>
      <c r="I130">
        <v>1356004725</v>
      </c>
      <c r="J130">
        <v>1353412725</v>
      </c>
      <c r="K130" t="b">
        <v>1</v>
      </c>
      <c r="L130">
        <v>302</v>
      </c>
      <c r="M130" t="b">
        <v>1</v>
      </c>
      <c r="N130" t="s">
        <v>8269</v>
      </c>
      <c r="O130" s="9">
        <f t="shared" ref="O130:O193" si="8">ROUND(E130/D130*100,0)</f>
        <v>189</v>
      </c>
      <c r="P130">
        <f t="shared" ref="P130:P193" si="9">IFERROR(ROUND(E130/L130,2),0)</f>
        <v>31.21</v>
      </c>
      <c r="Q130" s="11" t="s">
        <v>8315</v>
      </c>
      <c r="R130" t="s">
        <v>8316</v>
      </c>
      <c r="S130" s="16">
        <f t="shared" ref="S130:S193" si="10">(((J130/60)/60/24)+DATE(1970,1,1))</f>
        <v>41233.499131944445</v>
      </c>
      <c r="T130" s="16">
        <f t="shared" ref="T130:T193" si="11">(((I130/60)/60)/24)+DATE(1970,1,1)</f>
        <v>41263.499131944445</v>
      </c>
    </row>
    <row r="131" spans="1:20" ht="42" x14ac:dyDescent="0.3">
      <c r="A131">
        <v>3156</v>
      </c>
      <c r="B131" s="3" t="s">
        <v>3156</v>
      </c>
      <c r="C131" s="3" t="s">
        <v>7266</v>
      </c>
      <c r="D131" s="6">
        <v>5500</v>
      </c>
      <c r="E131" s="8">
        <v>5600</v>
      </c>
      <c r="F131" t="s">
        <v>8218</v>
      </c>
      <c r="G131" t="s">
        <v>8223</v>
      </c>
      <c r="H131" t="s">
        <v>8245</v>
      </c>
      <c r="I131">
        <v>1338591144</v>
      </c>
      <c r="J131">
        <v>1335567144</v>
      </c>
      <c r="K131" t="b">
        <v>1</v>
      </c>
      <c r="L131">
        <v>89</v>
      </c>
      <c r="M131" t="b">
        <v>1</v>
      </c>
      <c r="N131" t="s">
        <v>8269</v>
      </c>
      <c r="O131" s="9">
        <f t="shared" si="8"/>
        <v>102</v>
      </c>
      <c r="P131">
        <f t="shared" si="9"/>
        <v>62.92</v>
      </c>
      <c r="Q131" s="11" t="s">
        <v>8315</v>
      </c>
      <c r="R131" t="s">
        <v>8316</v>
      </c>
      <c r="S131" s="16">
        <f t="shared" si="10"/>
        <v>41026.953055555554</v>
      </c>
      <c r="T131" s="16">
        <f t="shared" si="11"/>
        <v>41061.953055555554</v>
      </c>
    </row>
    <row r="132" spans="1:20" ht="28" x14ac:dyDescent="0.3">
      <c r="A132">
        <v>3157</v>
      </c>
      <c r="B132" s="3" t="s">
        <v>3157</v>
      </c>
      <c r="C132" s="3" t="s">
        <v>7267</v>
      </c>
      <c r="D132" s="6">
        <v>4000</v>
      </c>
      <c r="E132" s="8">
        <v>4040</v>
      </c>
      <c r="F132" t="s">
        <v>8218</v>
      </c>
      <c r="G132" t="s">
        <v>8223</v>
      </c>
      <c r="H132" t="s">
        <v>8245</v>
      </c>
      <c r="I132">
        <v>1405746000</v>
      </c>
      <c r="J132">
        <v>1404932105</v>
      </c>
      <c r="K132" t="b">
        <v>1</v>
      </c>
      <c r="L132">
        <v>41</v>
      </c>
      <c r="M132" t="b">
        <v>1</v>
      </c>
      <c r="N132" t="s">
        <v>8269</v>
      </c>
      <c r="O132" s="9">
        <f t="shared" si="8"/>
        <v>101</v>
      </c>
      <c r="P132">
        <f t="shared" si="9"/>
        <v>98.54</v>
      </c>
      <c r="Q132" s="11" t="s">
        <v>8315</v>
      </c>
      <c r="R132" t="s">
        <v>8316</v>
      </c>
      <c r="S132" s="16">
        <f t="shared" si="10"/>
        <v>41829.788252314815</v>
      </c>
      <c r="T132" s="16">
        <f t="shared" si="11"/>
        <v>41839.208333333336</v>
      </c>
    </row>
    <row r="133" spans="1:20" ht="28" x14ac:dyDescent="0.3">
      <c r="A133">
        <v>3158</v>
      </c>
      <c r="B133" s="3" t="s">
        <v>3158</v>
      </c>
      <c r="C133" s="3" t="s">
        <v>7268</v>
      </c>
      <c r="D133" s="6">
        <v>5000</v>
      </c>
      <c r="E133" s="8">
        <v>5700</v>
      </c>
      <c r="F133" t="s">
        <v>8218</v>
      </c>
      <c r="G133" t="s">
        <v>8223</v>
      </c>
      <c r="H133" t="s">
        <v>8245</v>
      </c>
      <c r="I133">
        <v>1374523752</v>
      </c>
      <c r="J133">
        <v>1371931752</v>
      </c>
      <c r="K133" t="b">
        <v>1</v>
      </c>
      <c r="L133">
        <v>69</v>
      </c>
      <c r="M133" t="b">
        <v>1</v>
      </c>
      <c r="N133" t="s">
        <v>8269</v>
      </c>
      <c r="O133" s="9">
        <f t="shared" si="8"/>
        <v>114</v>
      </c>
      <c r="P133">
        <f t="shared" si="9"/>
        <v>82.61</v>
      </c>
      <c r="Q133" s="11" t="s">
        <v>8315</v>
      </c>
      <c r="R133" t="s">
        <v>8316</v>
      </c>
      <c r="S133" s="16">
        <f t="shared" si="10"/>
        <v>41447.839722222219</v>
      </c>
      <c r="T133" s="16">
        <f t="shared" si="11"/>
        <v>41477.839722222219</v>
      </c>
    </row>
    <row r="134" spans="1:20" ht="28" x14ac:dyDescent="0.3">
      <c r="A134">
        <v>3159</v>
      </c>
      <c r="B134" s="3" t="s">
        <v>3159</v>
      </c>
      <c r="C134" s="3" t="s">
        <v>7269</v>
      </c>
      <c r="D134" s="6">
        <v>1500</v>
      </c>
      <c r="E134" s="8">
        <v>2002.22</v>
      </c>
      <c r="F134" t="s">
        <v>8218</v>
      </c>
      <c r="G134" t="s">
        <v>8223</v>
      </c>
      <c r="H134" t="s">
        <v>8245</v>
      </c>
      <c r="I134">
        <v>1326927600</v>
      </c>
      <c r="J134">
        <v>1323221761</v>
      </c>
      <c r="K134" t="b">
        <v>1</v>
      </c>
      <c r="L134">
        <v>52</v>
      </c>
      <c r="M134" t="b">
        <v>1</v>
      </c>
      <c r="N134" t="s">
        <v>8269</v>
      </c>
      <c r="O134" s="9">
        <f t="shared" si="8"/>
        <v>133</v>
      </c>
      <c r="P134">
        <f t="shared" si="9"/>
        <v>38.5</v>
      </c>
      <c r="Q134" s="11" t="s">
        <v>8315</v>
      </c>
      <c r="R134" t="s">
        <v>8316</v>
      </c>
      <c r="S134" s="16">
        <f t="shared" si="10"/>
        <v>40884.066678240742</v>
      </c>
      <c r="T134" s="16">
        <f t="shared" si="11"/>
        <v>40926.958333333336</v>
      </c>
    </row>
    <row r="135" spans="1:20" ht="42" x14ac:dyDescent="0.3">
      <c r="A135">
        <v>3160</v>
      </c>
      <c r="B135" s="3" t="s">
        <v>3160</v>
      </c>
      <c r="C135" s="3" t="s">
        <v>7270</v>
      </c>
      <c r="D135" s="6">
        <v>4500</v>
      </c>
      <c r="E135" s="8">
        <v>4569</v>
      </c>
      <c r="F135" t="s">
        <v>8218</v>
      </c>
      <c r="G135" t="s">
        <v>8223</v>
      </c>
      <c r="H135" t="s">
        <v>8245</v>
      </c>
      <c r="I135">
        <v>1407905940</v>
      </c>
      <c r="J135">
        <v>1405923687</v>
      </c>
      <c r="K135" t="b">
        <v>1</v>
      </c>
      <c r="L135">
        <v>57</v>
      </c>
      <c r="M135" t="b">
        <v>1</v>
      </c>
      <c r="N135" t="s">
        <v>8269</v>
      </c>
      <c r="O135" s="9">
        <f t="shared" si="8"/>
        <v>102</v>
      </c>
      <c r="P135">
        <f t="shared" si="9"/>
        <v>80.16</v>
      </c>
      <c r="Q135" s="11" t="s">
        <v>8315</v>
      </c>
      <c r="R135" t="s">
        <v>8316</v>
      </c>
      <c r="S135" s="16">
        <f t="shared" si="10"/>
        <v>41841.26489583333</v>
      </c>
      <c r="T135" s="16">
        <f t="shared" si="11"/>
        <v>41864.207638888889</v>
      </c>
    </row>
    <row r="136" spans="1:20" ht="42" x14ac:dyDescent="0.3">
      <c r="A136">
        <v>3161</v>
      </c>
      <c r="B136" s="3" t="s">
        <v>3161</v>
      </c>
      <c r="C136" s="3" t="s">
        <v>7271</v>
      </c>
      <c r="D136" s="6">
        <v>2000</v>
      </c>
      <c r="E136" s="8">
        <v>2102</v>
      </c>
      <c r="F136" t="s">
        <v>8218</v>
      </c>
      <c r="G136" t="s">
        <v>8224</v>
      </c>
      <c r="H136" t="s">
        <v>8246</v>
      </c>
      <c r="I136">
        <v>1413377522</v>
      </c>
      <c r="J136">
        <v>1410785522</v>
      </c>
      <c r="K136" t="b">
        <v>1</v>
      </c>
      <c r="L136">
        <v>74</v>
      </c>
      <c r="M136" t="b">
        <v>1</v>
      </c>
      <c r="N136" t="s">
        <v>8269</v>
      </c>
      <c r="O136" s="9">
        <f t="shared" si="8"/>
        <v>105</v>
      </c>
      <c r="P136">
        <f t="shared" si="9"/>
        <v>28.41</v>
      </c>
      <c r="Q136" s="11" t="s">
        <v>8315</v>
      </c>
      <c r="R136" t="s">
        <v>8316</v>
      </c>
      <c r="S136" s="16">
        <f t="shared" si="10"/>
        <v>41897.536134259259</v>
      </c>
      <c r="T136" s="16">
        <f t="shared" si="11"/>
        <v>41927.536134259259</v>
      </c>
    </row>
    <row r="137" spans="1:20" ht="42" x14ac:dyDescent="0.3">
      <c r="A137">
        <v>3162</v>
      </c>
      <c r="B137" s="3" t="s">
        <v>3162</v>
      </c>
      <c r="C137" s="3" t="s">
        <v>7272</v>
      </c>
      <c r="D137" s="6">
        <v>4000</v>
      </c>
      <c r="E137" s="8">
        <v>5086</v>
      </c>
      <c r="F137" t="s">
        <v>8218</v>
      </c>
      <c r="G137" t="s">
        <v>8223</v>
      </c>
      <c r="H137" t="s">
        <v>8245</v>
      </c>
      <c r="I137">
        <v>1404698400</v>
      </c>
      <c r="J137">
        <v>1402331262</v>
      </c>
      <c r="K137" t="b">
        <v>1</v>
      </c>
      <c r="L137">
        <v>63</v>
      </c>
      <c r="M137" t="b">
        <v>1</v>
      </c>
      <c r="N137" t="s">
        <v>8269</v>
      </c>
      <c r="O137" s="9">
        <f t="shared" si="8"/>
        <v>127</v>
      </c>
      <c r="P137">
        <f t="shared" si="9"/>
        <v>80.73</v>
      </c>
      <c r="Q137" s="11" t="s">
        <v>8315</v>
      </c>
      <c r="R137" t="s">
        <v>8316</v>
      </c>
      <c r="S137" s="16">
        <f t="shared" si="10"/>
        <v>41799.685902777775</v>
      </c>
      <c r="T137" s="16">
        <f t="shared" si="11"/>
        <v>41827.083333333336</v>
      </c>
    </row>
    <row r="138" spans="1:20" ht="42" x14ac:dyDescent="0.3">
      <c r="A138">
        <v>3163</v>
      </c>
      <c r="B138" s="3" t="s">
        <v>3163</v>
      </c>
      <c r="C138" s="3" t="s">
        <v>7273</v>
      </c>
      <c r="D138" s="6">
        <v>13000</v>
      </c>
      <c r="E138" s="8">
        <v>14450</v>
      </c>
      <c r="F138" t="s">
        <v>8218</v>
      </c>
      <c r="G138" t="s">
        <v>8223</v>
      </c>
      <c r="H138" t="s">
        <v>8245</v>
      </c>
      <c r="I138">
        <v>1402855525</v>
      </c>
      <c r="J138">
        <v>1400263525</v>
      </c>
      <c r="K138" t="b">
        <v>1</v>
      </c>
      <c r="L138">
        <v>72</v>
      </c>
      <c r="M138" t="b">
        <v>1</v>
      </c>
      <c r="N138" t="s">
        <v>8269</v>
      </c>
      <c r="O138" s="9">
        <f t="shared" si="8"/>
        <v>111</v>
      </c>
      <c r="P138">
        <f t="shared" si="9"/>
        <v>200.69</v>
      </c>
      <c r="Q138" s="11" t="s">
        <v>8315</v>
      </c>
      <c r="R138" t="s">
        <v>8316</v>
      </c>
      <c r="S138" s="16">
        <f t="shared" si="10"/>
        <v>41775.753761574073</v>
      </c>
      <c r="T138" s="16">
        <f t="shared" si="11"/>
        <v>41805.753761574073</v>
      </c>
    </row>
    <row r="139" spans="1:20" ht="42" x14ac:dyDescent="0.3">
      <c r="A139">
        <v>3164</v>
      </c>
      <c r="B139" s="3" t="s">
        <v>3164</v>
      </c>
      <c r="C139" s="3" t="s">
        <v>7274</v>
      </c>
      <c r="D139" s="6">
        <v>2500</v>
      </c>
      <c r="E139" s="8">
        <v>2669</v>
      </c>
      <c r="F139" t="s">
        <v>8218</v>
      </c>
      <c r="G139" t="s">
        <v>8223</v>
      </c>
      <c r="H139" t="s">
        <v>8245</v>
      </c>
      <c r="I139">
        <v>1402341615</v>
      </c>
      <c r="J139">
        <v>1399490415</v>
      </c>
      <c r="K139" t="b">
        <v>1</v>
      </c>
      <c r="L139">
        <v>71</v>
      </c>
      <c r="M139" t="b">
        <v>1</v>
      </c>
      <c r="N139" t="s">
        <v>8269</v>
      </c>
      <c r="O139" s="9">
        <f t="shared" si="8"/>
        <v>107</v>
      </c>
      <c r="P139">
        <f t="shared" si="9"/>
        <v>37.590000000000003</v>
      </c>
      <c r="Q139" s="11" t="s">
        <v>8315</v>
      </c>
      <c r="R139" t="s">
        <v>8316</v>
      </c>
      <c r="S139" s="16">
        <f t="shared" si="10"/>
        <v>41766.80572916667</v>
      </c>
      <c r="T139" s="16">
        <f t="shared" si="11"/>
        <v>41799.80572916667</v>
      </c>
    </row>
    <row r="140" spans="1:20" ht="42" x14ac:dyDescent="0.3">
      <c r="A140">
        <v>3165</v>
      </c>
      <c r="B140" s="3" t="s">
        <v>3165</v>
      </c>
      <c r="C140" s="3" t="s">
        <v>7275</v>
      </c>
      <c r="D140" s="6">
        <v>750</v>
      </c>
      <c r="E140" s="8">
        <v>1220</v>
      </c>
      <c r="F140" t="s">
        <v>8218</v>
      </c>
      <c r="G140" t="s">
        <v>8223</v>
      </c>
      <c r="H140" t="s">
        <v>8245</v>
      </c>
      <c r="I140">
        <v>1304395140</v>
      </c>
      <c r="J140">
        <v>1302493760</v>
      </c>
      <c r="K140" t="b">
        <v>1</v>
      </c>
      <c r="L140">
        <v>21</v>
      </c>
      <c r="M140" t="b">
        <v>1</v>
      </c>
      <c r="N140" t="s">
        <v>8269</v>
      </c>
      <c r="O140" s="9">
        <f t="shared" si="8"/>
        <v>163</v>
      </c>
      <c r="P140">
        <f t="shared" si="9"/>
        <v>58.1</v>
      </c>
      <c r="Q140" s="11" t="s">
        <v>8315</v>
      </c>
      <c r="R140" t="s">
        <v>8316</v>
      </c>
      <c r="S140" s="16">
        <f t="shared" si="10"/>
        <v>40644.159259259257</v>
      </c>
      <c r="T140" s="16">
        <f t="shared" si="11"/>
        <v>40666.165972222225</v>
      </c>
    </row>
    <row r="141" spans="1:20" ht="42" x14ac:dyDescent="0.3">
      <c r="A141">
        <v>3166</v>
      </c>
      <c r="B141" s="3" t="s">
        <v>3166</v>
      </c>
      <c r="C141" s="3" t="s">
        <v>7276</v>
      </c>
      <c r="D141" s="6">
        <v>35000</v>
      </c>
      <c r="E141" s="8">
        <v>56079.83</v>
      </c>
      <c r="F141" t="s">
        <v>8218</v>
      </c>
      <c r="G141" t="s">
        <v>8223</v>
      </c>
      <c r="H141" t="s">
        <v>8245</v>
      </c>
      <c r="I141">
        <v>1416988740</v>
      </c>
      <c r="J141">
        <v>1414514153</v>
      </c>
      <c r="K141" t="b">
        <v>1</v>
      </c>
      <c r="L141">
        <v>930</v>
      </c>
      <c r="M141" t="b">
        <v>1</v>
      </c>
      <c r="N141" t="s">
        <v>8269</v>
      </c>
      <c r="O141" s="9">
        <f t="shared" si="8"/>
        <v>160</v>
      </c>
      <c r="P141">
        <f t="shared" si="9"/>
        <v>60.3</v>
      </c>
      <c r="Q141" s="11" t="s">
        <v>8315</v>
      </c>
      <c r="R141" t="s">
        <v>8316</v>
      </c>
      <c r="S141" s="16">
        <f t="shared" si="10"/>
        <v>41940.69158564815</v>
      </c>
      <c r="T141" s="16">
        <f t="shared" si="11"/>
        <v>41969.332638888889</v>
      </c>
    </row>
    <row r="142" spans="1:20" ht="28" x14ac:dyDescent="0.3">
      <c r="A142">
        <v>3167</v>
      </c>
      <c r="B142" s="3" t="s">
        <v>3167</v>
      </c>
      <c r="C142" s="3" t="s">
        <v>7277</v>
      </c>
      <c r="D142" s="6">
        <v>3000</v>
      </c>
      <c r="E142" s="8">
        <v>3485</v>
      </c>
      <c r="F142" t="s">
        <v>8218</v>
      </c>
      <c r="G142" t="s">
        <v>8223</v>
      </c>
      <c r="H142" t="s">
        <v>8245</v>
      </c>
      <c r="I142">
        <v>1406952781</v>
      </c>
      <c r="J142">
        <v>1405743181</v>
      </c>
      <c r="K142" t="b">
        <v>1</v>
      </c>
      <c r="L142">
        <v>55</v>
      </c>
      <c r="M142" t="b">
        <v>1</v>
      </c>
      <c r="N142" t="s">
        <v>8269</v>
      </c>
      <c r="O142" s="9">
        <f t="shared" si="8"/>
        <v>116</v>
      </c>
      <c r="P142">
        <f t="shared" si="9"/>
        <v>63.36</v>
      </c>
      <c r="Q142" s="11" t="s">
        <v>8315</v>
      </c>
      <c r="R142" t="s">
        <v>8316</v>
      </c>
      <c r="S142" s="16">
        <f t="shared" si="10"/>
        <v>41839.175706018519</v>
      </c>
      <c r="T142" s="16">
        <f t="shared" si="11"/>
        <v>41853.175706018519</v>
      </c>
    </row>
    <row r="143" spans="1:20" ht="42" x14ac:dyDescent="0.3">
      <c r="A143">
        <v>3168</v>
      </c>
      <c r="B143" s="3" t="s">
        <v>3168</v>
      </c>
      <c r="C143" s="3" t="s">
        <v>7278</v>
      </c>
      <c r="D143" s="6">
        <v>2500</v>
      </c>
      <c r="E143" s="8">
        <v>3105</v>
      </c>
      <c r="F143" t="s">
        <v>8218</v>
      </c>
      <c r="G143" t="s">
        <v>8223</v>
      </c>
      <c r="H143" t="s">
        <v>8245</v>
      </c>
      <c r="I143">
        <v>1402696800</v>
      </c>
      <c r="J143">
        <v>1399948353</v>
      </c>
      <c r="K143" t="b">
        <v>1</v>
      </c>
      <c r="L143">
        <v>61</v>
      </c>
      <c r="M143" t="b">
        <v>1</v>
      </c>
      <c r="N143" t="s">
        <v>8269</v>
      </c>
      <c r="O143" s="9">
        <f t="shared" si="8"/>
        <v>124</v>
      </c>
      <c r="P143">
        <f t="shared" si="9"/>
        <v>50.9</v>
      </c>
      <c r="Q143" s="11" t="s">
        <v>8315</v>
      </c>
      <c r="R143" t="s">
        <v>8316</v>
      </c>
      <c r="S143" s="16">
        <f t="shared" si="10"/>
        <v>41772.105937500004</v>
      </c>
      <c r="T143" s="16">
        <f t="shared" si="11"/>
        <v>41803.916666666664</v>
      </c>
    </row>
    <row r="144" spans="1:20" ht="28" x14ac:dyDescent="0.3">
      <c r="A144">
        <v>3169</v>
      </c>
      <c r="B144" s="3" t="s">
        <v>3169</v>
      </c>
      <c r="C144" s="3" t="s">
        <v>7279</v>
      </c>
      <c r="D144" s="6">
        <v>8000</v>
      </c>
      <c r="E144" s="8">
        <v>8241</v>
      </c>
      <c r="F144" t="s">
        <v>8218</v>
      </c>
      <c r="G144" t="s">
        <v>8223</v>
      </c>
      <c r="H144" t="s">
        <v>8245</v>
      </c>
      <c r="I144">
        <v>1386910740</v>
      </c>
      <c r="J144">
        <v>1384364561</v>
      </c>
      <c r="K144" t="b">
        <v>1</v>
      </c>
      <c r="L144">
        <v>82</v>
      </c>
      <c r="M144" t="b">
        <v>1</v>
      </c>
      <c r="N144" t="s">
        <v>8269</v>
      </c>
      <c r="O144" s="9">
        <f t="shared" si="8"/>
        <v>103</v>
      </c>
      <c r="P144">
        <f t="shared" si="9"/>
        <v>100.5</v>
      </c>
      <c r="Q144" s="11" t="s">
        <v>8315</v>
      </c>
      <c r="R144" t="s">
        <v>8316</v>
      </c>
      <c r="S144" s="16">
        <f t="shared" si="10"/>
        <v>41591.737974537034</v>
      </c>
      <c r="T144" s="16">
        <f t="shared" si="11"/>
        <v>41621.207638888889</v>
      </c>
    </row>
    <row r="145" spans="1:20" ht="28" x14ac:dyDescent="0.3">
      <c r="A145">
        <v>3170</v>
      </c>
      <c r="B145" s="3" t="s">
        <v>3170</v>
      </c>
      <c r="C145" s="3" t="s">
        <v>7280</v>
      </c>
      <c r="D145" s="6">
        <v>2000</v>
      </c>
      <c r="E145" s="8">
        <v>2245</v>
      </c>
      <c r="F145" t="s">
        <v>8218</v>
      </c>
      <c r="G145" t="s">
        <v>8223</v>
      </c>
      <c r="H145" t="s">
        <v>8245</v>
      </c>
      <c r="I145">
        <v>1404273600</v>
      </c>
      <c r="J145">
        <v>1401414944</v>
      </c>
      <c r="K145" t="b">
        <v>1</v>
      </c>
      <c r="L145">
        <v>71</v>
      </c>
      <c r="M145" t="b">
        <v>1</v>
      </c>
      <c r="N145" t="s">
        <v>8269</v>
      </c>
      <c r="O145" s="9">
        <f t="shared" si="8"/>
        <v>112</v>
      </c>
      <c r="P145">
        <f t="shared" si="9"/>
        <v>31.62</v>
      </c>
      <c r="Q145" s="11" t="s">
        <v>8315</v>
      </c>
      <c r="R145" t="s">
        <v>8316</v>
      </c>
      <c r="S145" s="16">
        <f t="shared" si="10"/>
        <v>41789.080370370371</v>
      </c>
      <c r="T145" s="16">
        <f t="shared" si="11"/>
        <v>41822.166666666664</v>
      </c>
    </row>
    <row r="146" spans="1:20" ht="42" x14ac:dyDescent="0.3">
      <c r="A146">
        <v>3171</v>
      </c>
      <c r="B146" s="3" t="s">
        <v>3171</v>
      </c>
      <c r="C146" s="3" t="s">
        <v>7281</v>
      </c>
      <c r="D146" s="6">
        <v>7000</v>
      </c>
      <c r="E146" s="8">
        <v>7617</v>
      </c>
      <c r="F146" t="s">
        <v>8218</v>
      </c>
      <c r="G146" t="s">
        <v>8224</v>
      </c>
      <c r="H146" t="s">
        <v>8246</v>
      </c>
      <c r="I146">
        <v>1462545358</v>
      </c>
      <c r="J146">
        <v>1459953358</v>
      </c>
      <c r="K146" t="b">
        <v>1</v>
      </c>
      <c r="L146">
        <v>117</v>
      </c>
      <c r="M146" t="b">
        <v>1</v>
      </c>
      <c r="N146" t="s">
        <v>8269</v>
      </c>
      <c r="O146" s="9">
        <f t="shared" si="8"/>
        <v>109</v>
      </c>
      <c r="P146">
        <f t="shared" si="9"/>
        <v>65.099999999999994</v>
      </c>
      <c r="Q146" s="11" t="s">
        <v>8315</v>
      </c>
      <c r="R146" t="s">
        <v>8316</v>
      </c>
      <c r="S146" s="16">
        <f t="shared" si="10"/>
        <v>42466.608310185184</v>
      </c>
      <c r="T146" s="16">
        <f t="shared" si="11"/>
        <v>42496.608310185184</v>
      </c>
    </row>
    <row r="147" spans="1:20" ht="42" x14ac:dyDescent="0.3">
      <c r="A147">
        <v>3172</v>
      </c>
      <c r="B147" s="3" t="s">
        <v>3172</v>
      </c>
      <c r="C147" s="3" t="s">
        <v>7282</v>
      </c>
      <c r="D147" s="6">
        <v>2000</v>
      </c>
      <c r="E147" s="8">
        <v>2300</v>
      </c>
      <c r="F147" t="s">
        <v>8218</v>
      </c>
      <c r="G147" t="s">
        <v>8223</v>
      </c>
      <c r="H147" t="s">
        <v>8245</v>
      </c>
      <c r="I147">
        <v>1329240668</v>
      </c>
      <c r="J147">
        <v>1326648668</v>
      </c>
      <c r="K147" t="b">
        <v>1</v>
      </c>
      <c r="L147">
        <v>29</v>
      </c>
      <c r="M147" t="b">
        <v>1</v>
      </c>
      <c r="N147" t="s">
        <v>8269</v>
      </c>
      <c r="O147" s="9">
        <f t="shared" si="8"/>
        <v>115</v>
      </c>
      <c r="P147">
        <f t="shared" si="9"/>
        <v>79.31</v>
      </c>
      <c r="Q147" s="11" t="s">
        <v>8315</v>
      </c>
      <c r="R147" t="s">
        <v>8316</v>
      </c>
      <c r="S147" s="16">
        <f t="shared" si="10"/>
        <v>40923.729953703703</v>
      </c>
      <c r="T147" s="16">
        <f t="shared" si="11"/>
        <v>40953.729953703703</v>
      </c>
    </row>
    <row r="148" spans="1:20" ht="42" x14ac:dyDescent="0.3">
      <c r="A148">
        <v>3173</v>
      </c>
      <c r="B148" s="3" t="s">
        <v>3173</v>
      </c>
      <c r="C148" s="3" t="s">
        <v>7283</v>
      </c>
      <c r="D148" s="6">
        <v>10000</v>
      </c>
      <c r="E148" s="8">
        <v>10300</v>
      </c>
      <c r="F148" t="s">
        <v>8218</v>
      </c>
      <c r="G148" t="s">
        <v>8223</v>
      </c>
      <c r="H148" t="s">
        <v>8245</v>
      </c>
      <c r="I148">
        <v>1411765492</v>
      </c>
      <c r="J148">
        <v>1409173492</v>
      </c>
      <c r="K148" t="b">
        <v>1</v>
      </c>
      <c r="L148">
        <v>74</v>
      </c>
      <c r="M148" t="b">
        <v>1</v>
      </c>
      <c r="N148" t="s">
        <v>8269</v>
      </c>
      <c r="O148" s="9">
        <f t="shared" si="8"/>
        <v>103</v>
      </c>
      <c r="P148">
        <f t="shared" si="9"/>
        <v>139.19</v>
      </c>
      <c r="Q148" s="11" t="s">
        <v>8315</v>
      </c>
      <c r="R148" t="s">
        <v>8316</v>
      </c>
      <c r="S148" s="16">
        <f t="shared" si="10"/>
        <v>41878.878379629627</v>
      </c>
      <c r="T148" s="16">
        <f t="shared" si="11"/>
        <v>41908.878379629627</v>
      </c>
    </row>
    <row r="149" spans="1:20" ht="42" x14ac:dyDescent="0.3">
      <c r="A149">
        <v>3174</v>
      </c>
      <c r="B149" s="3" t="s">
        <v>3174</v>
      </c>
      <c r="C149" s="3" t="s">
        <v>7284</v>
      </c>
      <c r="D149" s="6">
        <v>3000</v>
      </c>
      <c r="E149" s="8">
        <v>3034</v>
      </c>
      <c r="F149" t="s">
        <v>8218</v>
      </c>
      <c r="G149" t="s">
        <v>8223</v>
      </c>
      <c r="H149" t="s">
        <v>8245</v>
      </c>
      <c r="I149">
        <v>1408999508</v>
      </c>
      <c r="J149">
        <v>1407789908</v>
      </c>
      <c r="K149" t="b">
        <v>1</v>
      </c>
      <c r="L149">
        <v>23</v>
      </c>
      <c r="M149" t="b">
        <v>1</v>
      </c>
      <c r="N149" t="s">
        <v>8269</v>
      </c>
      <c r="O149" s="9">
        <f t="shared" si="8"/>
        <v>101</v>
      </c>
      <c r="P149">
        <f t="shared" si="9"/>
        <v>131.91</v>
      </c>
      <c r="Q149" s="11" t="s">
        <v>8315</v>
      </c>
      <c r="R149" t="s">
        <v>8316</v>
      </c>
      <c r="S149" s="16">
        <f t="shared" si="10"/>
        <v>41862.864675925928</v>
      </c>
      <c r="T149" s="16">
        <f t="shared" si="11"/>
        <v>41876.864675925928</v>
      </c>
    </row>
    <row r="150" spans="1:20" ht="56" x14ac:dyDescent="0.3">
      <c r="A150">
        <v>3175</v>
      </c>
      <c r="B150" s="3" t="s">
        <v>3175</v>
      </c>
      <c r="C150" s="3" t="s">
        <v>7285</v>
      </c>
      <c r="D150" s="6">
        <v>5000</v>
      </c>
      <c r="E150" s="8">
        <v>5478</v>
      </c>
      <c r="F150" t="s">
        <v>8218</v>
      </c>
      <c r="G150" t="s">
        <v>8223</v>
      </c>
      <c r="H150" t="s">
        <v>8245</v>
      </c>
      <c r="I150">
        <v>1297977427</v>
      </c>
      <c r="J150">
        <v>1292793427</v>
      </c>
      <c r="K150" t="b">
        <v>1</v>
      </c>
      <c r="L150">
        <v>60</v>
      </c>
      <c r="M150" t="b">
        <v>1</v>
      </c>
      <c r="N150" t="s">
        <v>8269</v>
      </c>
      <c r="O150" s="9">
        <f t="shared" si="8"/>
        <v>110</v>
      </c>
      <c r="P150">
        <f t="shared" si="9"/>
        <v>91.3</v>
      </c>
      <c r="Q150" s="11" t="s">
        <v>8315</v>
      </c>
      <c r="R150" t="s">
        <v>8316</v>
      </c>
      <c r="S150" s="16">
        <f t="shared" si="10"/>
        <v>40531.886886574073</v>
      </c>
      <c r="T150" s="16">
        <f t="shared" si="11"/>
        <v>40591.886886574073</v>
      </c>
    </row>
    <row r="151" spans="1:20" ht="42" x14ac:dyDescent="0.3">
      <c r="A151">
        <v>3176</v>
      </c>
      <c r="B151" s="3" t="s">
        <v>3176</v>
      </c>
      <c r="C151" s="3" t="s">
        <v>7286</v>
      </c>
      <c r="D151" s="6">
        <v>1900</v>
      </c>
      <c r="E151" s="8">
        <v>2182</v>
      </c>
      <c r="F151" t="s">
        <v>8218</v>
      </c>
      <c r="G151" t="s">
        <v>8223</v>
      </c>
      <c r="H151" t="s">
        <v>8245</v>
      </c>
      <c r="I151">
        <v>1376838000</v>
      </c>
      <c r="J151">
        <v>1374531631</v>
      </c>
      <c r="K151" t="b">
        <v>1</v>
      </c>
      <c r="L151">
        <v>55</v>
      </c>
      <c r="M151" t="b">
        <v>1</v>
      </c>
      <c r="N151" t="s">
        <v>8269</v>
      </c>
      <c r="O151" s="9">
        <f t="shared" si="8"/>
        <v>115</v>
      </c>
      <c r="P151">
        <f t="shared" si="9"/>
        <v>39.67</v>
      </c>
      <c r="Q151" s="11" t="s">
        <v>8315</v>
      </c>
      <c r="R151" t="s">
        <v>8316</v>
      </c>
      <c r="S151" s="16">
        <f t="shared" si="10"/>
        <v>41477.930914351848</v>
      </c>
      <c r="T151" s="16">
        <f t="shared" si="11"/>
        <v>41504.625</v>
      </c>
    </row>
    <row r="152" spans="1:20" ht="42" x14ac:dyDescent="0.3">
      <c r="A152">
        <v>3177</v>
      </c>
      <c r="B152" s="3" t="s">
        <v>3177</v>
      </c>
      <c r="C152" s="3" t="s">
        <v>7287</v>
      </c>
      <c r="D152" s="6">
        <v>2500</v>
      </c>
      <c r="E152" s="8">
        <v>2935</v>
      </c>
      <c r="F152" t="s">
        <v>8218</v>
      </c>
      <c r="G152" t="s">
        <v>8223</v>
      </c>
      <c r="H152" t="s">
        <v>8245</v>
      </c>
      <c r="I152">
        <v>1403366409</v>
      </c>
      <c r="J152">
        <v>1400774409</v>
      </c>
      <c r="K152" t="b">
        <v>1</v>
      </c>
      <c r="L152">
        <v>51</v>
      </c>
      <c r="M152" t="b">
        <v>1</v>
      </c>
      <c r="N152" t="s">
        <v>8269</v>
      </c>
      <c r="O152" s="9">
        <f t="shared" si="8"/>
        <v>117</v>
      </c>
      <c r="P152">
        <f t="shared" si="9"/>
        <v>57.55</v>
      </c>
      <c r="Q152" s="11" t="s">
        <v>8315</v>
      </c>
      <c r="R152" t="s">
        <v>8316</v>
      </c>
      <c r="S152" s="16">
        <f t="shared" si="10"/>
        <v>41781.666770833333</v>
      </c>
      <c r="T152" s="16">
        <f t="shared" si="11"/>
        <v>41811.666770833333</v>
      </c>
    </row>
    <row r="153" spans="1:20" ht="42" x14ac:dyDescent="0.3">
      <c r="A153">
        <v>3178</v>
      </c>
      <c r="B153" s="3" t="s">
        <v>3178</v>
      </c>
      <c r="C153" s="3" t="s">
        <v>7288</v>
      </c>
      <c r="D153" s="6">
        <v>1500</v>
      </c>
      <c r="E153" s="8">
        <v>2576</v>
      </c>
      <c r="F153" t="s">
        <v>8218</v>
      </c>
      <c r="G153" t="s">
        <v>8224</v>
      </c>
      <c r="H153" t="s">
        <v>8246</v>
      </c>
      <c r="I153">
        <v>1405521075</v>
      </c>
      <c r="J153">
        <v>1402929075</v>
      </c>
      <c r="K153" t="b">
        <v>1</v>
      </c>
      <c r="L153">
        <v>78</v>
      </c>
      <c r="M153" t="b">
        <v>1</v>
      </c>
      <c r="N153" t="s">
        <v>8269</v>
      </c>
      <c r="O153" s="9">
        <f t="shared" si="8"/>
        <v>172</v>
      </c>
      <c r="P153">
        <f t="shared" si="9"/>
        <v>33.03</v>
      </c>
      <c r="Q153" s="11" t="s">
        <v>8315</v>
      </c>
      <c r="R153" t="s">
        <v>8316</v>
      </c>
      <c r="S153" s="16">
        <f t="shared" si="10"/>
        <v>41806.605034722219</v>
      </c>
      <c r="T153" s="16">
        <f t="shared" si="11"/>
        <v>41836.605034722219</v>
      </c>
    </row>
    <row r="154" spans="1:20" ht="28" x14ac:dyDescent="0.3">
      <c r="A154">
        <v>3179</v>
      </c>
      <c r="B154" s="3" t="s">
        <v>3179</v>
      </c>
      <c r="C154" s="3" t="s">
        <v>7289</v>
      </c>
      <c r="D154" s="6">
        <v>4200</v>
      </c>
      <c r="E154" s="8">
        <v>4794.82</v>
      </c>
      <c r="F154" t="s">
        <v>8218</v>
      </c>
      <c r="G154" t="s">
        <v>8223</v>
      </c>
      <c r="H154" t="s">
        <v>8245</v>
      </c>
      <c r="I154">
        <v>1367859071</v>
      </c>
      <c r="J154">
        <v>1365699071</v>
      </c>
      <c r="K154" t="b">
        <v>1</v>
      </c>
      <c r="L154">
        <v>62</v>
      </c>
      <c r="M154" t="b">
        <v>1</v>
      </c>
      <c r="N154" t="s">
        <v>8269</v>
      </c>
      <c r="O154" s="9">
        <f t="shared" si="8"/>
        <v>114</v>
      </c>
      <c r="P154">
        <f t="shared" si="9"/>
        <v>77.34</v>
      </c>
      <c r="Q154" s="11" t="s">
        <v>8315</v>
      </c>
      <c r="R154" t="s">
        <v>8316</v>
      </c>
      <c r="S154" s="16">
        <f t="shared" si="10"/>
        <v>41375.702210648145</v>
      </c>
      <c r="T154" s="16">
        <f t="shared" si="11"/>
        <v>41400.702210648145</v>
      </c>
    </row>
    <row r="155" spans="1:20" ht="42" x14ac:dyDescent="0.3">
      <c r="A155">
        <v>3180</v>
      </c>
      <c r="B155" s="3" t="s">
        <v>3180</v>
      </c>
      <c r="C155" s="3" t="s">
        <v>7290</v>
      </c>
      <c r="D155" s="6">
        <v>1200</v>
      </c>
      <c r="E155" s="8">
        <v>1437</v>
      </c>
      <c r="F155" t="s">
        <v>8218</v>
      </c>
      <c r="G155" t="s">
        <v>8224</v>
      </c>
      <c r="H155" t="s">
        <v>8246</v>
      </c>
      <c r="I155">
        <v>1403258049</v>
      </c>
      <c r="J155">
        <v>1400666049</v>
      </c>
      <c r="K155" t="b">
        <v>1</v>
      </c>
      <c r="L155">
        <v>45</v>
      </c>
      <c r="M155" t="b">
        <v>1</v>
      </c>
      <c r="N155" t="s">
        <v>8269</v>
      </c>
      <c r="O155" s="9">
        <f t="shared" si="8"/>
        <v>120</v>
      </c>
      <c r="P155">
        <f t="shared" si="9"/>
        <v>31.93</v>
      </c>
      <c r="Q155" s="11" t="s">
        <v>8315</v>
      </c>
      <c r="R155" t="s">
        <v>8316</v>
      </c>
      <c r="S155" s="16">
        <f t="shared" si="10"/>
        <v>41780.412604166668</v>
      </c>
      <c r="T155" s="16">
        <f t="shared" si="11"/>
        <v>41810.412604166668</v>
      </c>
    </row>
    <row r="156" spans="1:20" ht="42" x14ac:dyDescent="0.3">
      <c r="A156">
        <v>3181</v>
      </c>
      <c r="B156" s="3" t="s">
        <v>3181</v>
      </c>
      <c r="C156" s="3" t="s">
        <v>7291</v>
      </c>
      <c r="D156" s="6">
        <v>500</v>
      </c>
      <c r="E156" s="8">
        <v>545</v>
      </c>
      <c r="F156" t="s">
        <v>8218</v>
      </c>
      <c r="G156" t="s">
        <v>8224</v>
      </c>
      <c r="H156" t="s">
        <v>8246</v>
      </c>
      <c r="I156">
        <v>1402848000</v>
      </c>
      <c r="J156">
        <v>1400570787</v>
      </c>
      <c r="K156" t="b">
        <v>1</v>
      </c>
      <c r="L156">
        <v>15</v>
      </c>
      <c r="M156" t="b">
        <v>1</v>
      </c>
      <c r="N156" t="s">
        <v>8269</v>
      </c>
      <c r="O156" s="9">
        <f t="shared" si="8"/>
        <v>109</v>
      </c>
      <c r="P156">
        <f t="shared" si="9"/>
        <v>36.33</v>
      </c>
      <c r="Q156" s="11" t="s">
        <v>8315</v>
      </c>
      <c r="R156" t="s">
        <v>8316</v>
      </c>
      <c r="S156" s="16">
        <f t="shared" si="10"/>
        <v>41779.310034722221</v>
      </c>
      <c r="T156" s="16">
        <f t="shared" si="11"/>
        <v>41805.666666666664</v>
      </c>
    </row>
    <row r="157" spans="1:20" ht="56" x14ac:dyDescent="0.3">
      <c r="A157">
        <v>3182</v>
      </c>
      <c r="B157" s="3" t="s">
        <v>3182</v>
      </c>
      <c r="C157" s="3" t="s">
        <v>7292</v>
      </c>
      <c r="D157" s="6">
        <v>7000</v>
      </c>
      <c r="E157" s="8">
        <v>7062</v>
      </c>
      <c r="F157" t="s">
        <v>8218</v>
      </c>
      <c r="G157" t="s">
        <v>8223</v>
      </c>
      <c r="H157" t="s">
        <v>8245</v>
      </c>
      <c r="I157">
        <v>1328029200</v>
      </c>
      <c r="J157">
        <v>1323211621</v>
      </c>
      <c r="K157" t="b">
        <v>1</v>
      </c>
      <c r="L157">
        <v>151</v>
      </c>
      <c r="M157" t="b">
        <v>1</v>
      </c>
      <c r="N157" t="s">
        <v>8269</v>
      </c>
      <c r="O157" s="9">
        <f t="shared" si="8"/>
        <v>101</v>
      </c>
      <c r="P157">
        <f t="shared" si="9"/>
        <v>46.77</v>
      </c>
      <c r="Q157" s="11" t="s">
        <v>8315</v>
      </c>
      <c r="R157" t="s">
        <v>8316</v>
      </c>
      <c r="S157" s="16">
        <f t="shared" si="10"/>
        <v>40883.949317129627</v>
      </c>
      <c r="T157" s="16">
        <f t="shared" si="11"/>
        <v>40939.708333333336</v>
      </c>
    </row>
    <row r="158" spans="1:20" ht="42" x14ac:dyDescent="0.3">
      <c r="A158">
        <v>3183</v>
      </c>
      <c r="B158" s="3" t="s">
        <v>3183</v>
      </c>
      <c r="C158" s="3" t="s">
        <v>7293</v>
      </c>
      <c r="D158" s="6">
        <v>2500</v>
      </c>
      <c r="E158" s="8">
        <v>2725</v>
      </c>
      <c r="F158" t="s">
        <v>8218</v>
      </c>
      <c r="G158" t="s">
        <v>8223</v>
      </c>
      <c r="H158" t="s">
        <v>8245</v>
      </c>
      <c r="I158">
        <v>1377284669</v>
      </c>
      <c r="J158">
        <v>1375729469</v>
      </c>
      <c r="K158" t="b">
        <v>1</v>
      </c>
      <c r="L158">
        <v>68</v>
      </c>
      <c r="M158" t="b">
        <v>1</v>
      </c>
      <c r="N158" t="s">
        <v>8269</v>
      </c>
      <c r="O158" s="9">
        <f t="shared" si="8"/>
        <v>109</v>
      </c>
      <c r="P158">
        <f t="shared" si="9"/>
        <v>40.07</v>
      </c>
      <c r="Q158" s="11" t="s">
        <v>8315</v>
      </c>
      <c r="R158" t="s">
        <v>8316</v>
      </c>
      <c r="S158" s="16">
        <f t="shared" si="10"/>
        <v>41491.79478009259</v>
      </c>
      <c r="T158" s="16">
        <f t="shared" si="11"/>
        <v>41509.79478009259</v>
      </c>
    </row>
    <row r="159" spans="1:20" ht="42" x14ac:dyDescent="0.3">
      <c r="A159">
        <v>3184</v>
      </c>
      <c r="B159" s="3" t="s">
        <v>3184</v>
      </c>
      <c r="C159" s="3" t="s">
        <v>7294</v>
      </c>
      <c r="D159" s="6">
        <v>4300</v>
      </c>
      <c r="E159" s="8">
        <v>4610</v>
      </c>
      <c r="F159" t="s">
        <v>8218</v>
      </c>
      <c r="G159" t="s">
        <v>8223</v>
      </c>
      <c r="H159" t="s">
        <v>8245</v>
      </c>
      <c r="I159">
        <v>1404258631</v>
      </c>
      <c r="J159">
        <v>1401666631</v>
      </c>
      <c r="K159" t="b">
        <v>1</v>
      </c>
      <c r="L159">
        <v>46</v>
      </c>
      <c r="M159" t="b">
        <v>1</v>
      </c>
      <c r="N159" t="s">
        <v>8269</v>
      </c>
      <c r="O159" s="9">
        <f t="shared" si="8"/>
        <v>107</v>
      </c>
      <c r="P159">
        <f t="shared" si="9"/>
        <v>100.22</v>
      </c>
      <c r="Q159" s="11" t="s">
        <v>8315</v>
      </c>
      <c r="R159" t="s">
        <v>8316</v>
      </c>
      <c r="S159" s="16">
        <f t="shared" si="10"/>
        <v>41791.993414351848</v>
      </c>
      <c r="T159" s="16">
        <f t="shared" si="11"/>
        <v>41821.993414351848</v>
      </c>
    </row>
    <row r="160" spans="1:20" ht="42" x14ac:dyDescent="0.3">
      <c r="A160">
        <v>3185</v>
      </c>
      <c r="B160" s="3" t="s">
        <v>3185</v>
      </c>
      <c r="C160" s="3" t="s">
        <v>7295</v>
      </c>
      <c r="D160" s="6">
        <v>1000</v>
      </c>
      <c r="E160" s="8">
        <v>1000</v>
      </c>
      <c r="F160" t="s">
        <v>8218</v>
      </c>
      <c r="G160" t="s">
        <v>8224</v>
      </c>
      <c r="H160" t="s">
        <v>8246</v>
      </c>
      <c r="I160">
        <v>1405553241</v>
      </c>
      <c r="J160">
        <v>1404948441</v>
      </c>
      <c r="K160" t="b">
        <v>1</v>
      </c>
      <c r="L160">
        <v>24</v>
      </c>
      <c r="M160" t="b">
        <v>1</v>
      </c>
      <c r="N160" t="s">
        <v>8269</v>
      </c>
      <c r="O160" s="9">
        <f t="shared" si="8"/>
        <v>100</v>
      </c>
      <c r="P160">
        <f t="shared" si="9"/>
        <v>41.67</v>
      </c>
      <c r="Q160" s="11" t="s">
        <v>8315</v>
      </c>
      <c r="R160" t="s">
        <v>8316</v>
      </c>
      <c r="S160" s="16">
        <f t="shared" si="10"/>
        <v>41829.977326388893</v>
      </c>
      <c r="T160" s="16">
        <f t="shared" si="11"/>
        <v>41836.977326388893</v>
      </c>
    </row>
    <row r="161" spans="1:20" ht="42" x14ac:dyDescent="0.3">
      <c r="A161">
        <v>3186</v>
      </c>
      <c r="B161" s="3" t="s">
        <v>3186</v>
      </c>
      <c r="C161" s="3" t="s">
        <v>7296</v>
      </c>
      <c r="D161" s="6">
        <v>3200</v>
      </c>
      <c r="E161" s="8">
        <v>3270</v>
      </c>
      <c r="F161" t="s">
        <v>8218</v>
      </c>
      <c r="G161" t="s">
        <v>8224</v>
      </c>
      <c r="H161" t="s">
        <v>8246</v>
      </c>
      <c r="I161">
        <v>1410901200</v>
      </c>
      <c r="J161">
        <v>1408313438</v>
      </c>
      <c r="K161" t="b">
        <v>1</v>
      </c>
      <c r="L161">
        <v>70</v>
      </c>
      <c r="M161" t="b">
        <v>1</v>
      </c>
      <c r="N161" t="s">
        <v>8269</v>
      </c>
      <c r="O161" s="9">
        <f t="shared" si="8"/>
        <v>102</v>
      </c>
      <c r="P161">
        <f t="shared" si="9"/>
        <v>46.71</v>
      </c>
      <c r="Q161" s="11" t="s">
        <v>8315</v>
      </c>
      <c r="R161" t="s">
        <v>8316</v>
      </c>
      <c r="S161" s="16">
        <f t="shared" si="10"/>
        <v>41868.924050925925</v>
      </c>
      <c r="T161" s="16">
        <f t="shared" si="11"/>
        <v>41898.875</v>
      </c>
    </row>
    <row r="162" spans="1:20" ht="42" x14ac:dyDescent="0.3">
      <c r="A162">
        <v>3187</v>
      </c>
      <c r="B162" s="3" t="s">
        <v>3187</v>
      </c>
      <c r="C162" s="3" t="s">
        <v>7297</v>
      </c>
      <c r="D162" s="6">
        <v>15000</v>
      </c>
      <c r="E162" s="8">
        <v>17444</v>
      </c>
      <c r="F162" t="s">
        <v>8218</v>
      </c>
      <c r="G162" t="s">
        <v>8223</v>
      </c>
      <c r="H162" t="s">
        <v>8245</v>
      </c>
      <c r="I162">
        <v>1407167973</v>
      </c>
      <c r="J162">
        <v>1405439973</v>
      </c>
      <c r="K162" t="b">
        <v>1</v>
      </c>
      <c r="L162">
        <v>244</v>
      </c>
      <c r="M162" t="b">
        <v>1</v>
      </c>
      <c r="N162" t="s">
        <v>8269</v>
      </c>
      <c r="O162" s="9">
        <f t="shared" si="8"/>
        <v>116</v>
      </c>
      <c r="P162">
        <f t="shared" si="9"/>
        <v>71.489999999999995</v>
      </c>
      <c r="Q162" s="11" t="s">
        <v>8315</v>
      </c>
      <c r="R162" t="s">
        <v>8316</v>
      </c>
      <c r="S162" s="16">
        <f t="shared" si="10"/>
        <v>41835.666354166664</v>
      </c>
      <c r="T162" s="16">
        <f t="shared" si="11"/>
        <v>41855.666354166664</v>
      </c>
    </row>
    <row r="163" spans="1:20" ht="42" x14ac:dyDescent="0.3">
      <c r="A163">
        <v>3208</v>
      </c>
      <c r="B163" s="3" t="s">
        <v>3208</v>
      </c>
      <c r="C163" s="3" t="s">
        <v>7318</v>
      </c>
      <c r="D163" s="6">
        <v>5000</v>
      </c>
      <c r="E163" s="8">
        <v>5175</v>
      </c>
      <c r="F163" t="s">
        <v>8218</v>
      </c>
      <c r="G163" t="s">
        <v>8223</v>
      </c>
      <c r="H163" t="s">
        <v>8245</v>
      </c>
      <c r="I163">
        <v>1406557877</v>
      </c>
      <c r="J163">
        <v>1404743477</v>
      </c>
      <c r="K163" t="b">
        <v>1</v>
      </c>
      <c r="L163">
        <v>82</v>
      </c>
      <c r="M163" t="b">
        <v>1</v>
      </c>
      <c r="N163" t="s">
        <v>8269</v>
      </c>
      <c r="O163" s="9">
        <f t="shared" si="8"/>
        <v>104</v>
      </c>
      <c r="P163">
        <f t="shared" si="9"/>
        <v>63.11</v>
      </c>
      <c r="Q163" s="11" t="s">
        <v>8315</v>
      </c>
      <c r="R163" t="s">
        <v>8316</v>
      </c>
      <c r="S163" s="16">
        <f t="shared" si="10"/>
        <v>41827.605057870373</v>
      </c>
      <c r="T163" s="16">
        <f t="shared" si="11"/>
        <v>41848.605057870373</v>
      </c>
    </row>
    <row r="164" spans="1:20" ht="42" x14ac:dyDescent="0.3">
      <c r="A164">
        <v>3209</v>
      </c>
      <c r="B164" s="3" t="s">
        <v>3209</v>
      </c>
      <c r="C164" s="3" t="s">
        <v>7319</v>
      </c>
      <c r="D164" s="6">
        <v>9500</v>
      </c>
      <c r="E164" s="8">
        <v>11335.7</v>
      </c>
      <c r="F164" t="s">
        <v>8218</v>
      </c>
      <c r="G164" t="s">
        <v>8223</v>
      </c>
      <c r="H164" t="s">
        <v>8245</v>
      </c>
      <c r="I164">
        <v>1403305200</v>
      </c>
      <c r="J164">
        <v>1400512658</v>
      </c>
      <c r="K164" t="b">
        <v>1</v>
      </c>
      <c r="L164">
        <v>226</v>
      </c>
      <c r="M164" t="b">
        <v>1</v>
      </c>
      <c r="N164" t="s">
        <v>8269</v>
      </c>
      <c r="O164" s="9">
        <f t="shared" si="8"/>
        <v>119</v>
      </c>
      <c r="P164">
        <f t="shared" si="9"/>
        <v>50.16</v>
      </c>
      <c r="Q164" s="11" t="s">
        <v>8315</v>
      </c>
      <c r="R164" t="s">
        <v>8316</v>
      </c>
      <c r="S164" s="16">
        <f t="shared" si="10"/>
        <v>41778.637245370373</v>
      </c>
      <c r="T164" s="16">
        <f t="shared" si="11"/>
        <v>41810.958333333336</v>
      </c>
    </row>
    <row r="165" spans="1:20" ht="42" x14ac:dyDescent="0.3">
      <c r="A165">
        <v>3210</v>
      </c>
      <c r="B165" s="3" t="s">
        <v>3210</v>
      </c>
      <c r="C165" s="3" t="s">
        <v>7320</v>
      </c>
      <c r="D165" s="6">
        <v>3000</v>
      </c>
      <c r="E165" s="8">
        <v>3773</v>
      </c>
      <c r="F165" t="s">
        <v>8218</v>
      </c>
      <c r="G165" t="s">
        <v>8223</v>
      </c>
      <c r="H165" t="s">
        <v>8245</v>
      </c>
      <c r="I165">
        <v>1338523140</v>
      </c>
      <c r="J165">
        <v>1334442519</v>
      </c>
      <c r="K165" t="b">
        <v>1</v>
      </c>
      <c r="L165">
        <v>60</v>
      </c>
      <c r="M165" t="b">
        <v>1</v>
      </c>
      <c r="N165" t="s">
        <v>8269</v>
      </c>
      <c r="O165" s="9">
        <f t="shared" si="8"/>
        <v>126</v>
      </c>
      <c r="P165">
        <f t="shared" si="9"/>
        <v>62.88</v>
      </c>
      <c r="Q165" s="11" t="s">
        <v>8315</v>
      </c>
      <c r="R165" t="s">
        <v>8316</v>
      </c>
      <c r="S165" s="16">
        <f t="shared" si="10"/>
        <v>41013.936562499999</v>
      </c>
      <c r="T165" s="16">
        <f t="shared" si="11"/>
        <v>41061.165972222225</v>
      </c>
    </row>
    <row r="166" spans="1:20" ht="42" x14ac:dyDescent="0.3">
      <c r="A166">
        <v>3211</v>
      </c>
      <c r="B166" s="3" t="s">
        <v>3211</v>
      </c>
      <c r="C166" s="3" t="s">
        <v>7321</v>
      </c>
      <c r="D166" s="6">
        <v>23000</v>
      </c>
      <c r="E166" s="8">
        <v>27541</v>
      </c>
      <c r="F166" t="s">
        <v>8218</v>
      </c>
      <c r="G166" t="s">
        <v>8223</v>
      </c>
      <c r="H166" t="s">
        <v>8245</v>
      </c>
      <c r="I166">
        <v>1408068000</v>
      </c>
      <c r="J166">
        <v>1405346680</v>
      </c>
      <c r="K166" t="b">
        <v>1</v>
      </c>
      <c r="L166">
        <v>322</v>
      </c>
      <c r="M166" t="b">
        <v>1</v>
      </c>
      <c r="N166" t="s">
        <v>8269</v>
      </c>
      <c r="O166" s="9">
        <f t="shared" si="8"/>
        <v>120</v>
      </c>
      <c r="P166">
        <f t="shared" si="9"/>
        <v>85.53</v>
      </c>
      <c r="Q166" s="11" t="s">
        <v>8315</v>
      </c>
      <c r="R166" t="s">
        <v>8316</v>
      </c>
      <c r="S166" s="16">
        <f t="shared" si="10"/>
        <v>41834.586574074077</v>
      </c>
      <c r="T166" s="16">
        <f t="shared" si="11"/>
        <v>41866.083333333336</v>
      </c>
    </row>
    <row r="167" spans="1:20" ht="28" x14ac:dyDescent="0.3">
      <c r="A167">
        <v>3212</v>
      </c>
      <c r="B167" s="3" t="s">
        <v>3212</v>
      </c>
      <c r="C167" s="3" t="s">
        <v>7322</v>
      </c>
      <c r="D167" s="6">
        <v>4000</v>
      </c>
      <c r="E167" s="8">
        <v>5050</v>
      </c>
      <c r="F167" t="s">
        <v>8218</v>
      </c>
      <c r="G167" t="s">
        <v>8223</v>
      </c>
      <c r="H167" t="s">
        <v>8245</v>
      </c>
      <c r="I167">
        <v>1407524751</v>
      </c>
      <c r="J167">
        <v>1404932751</v>
      </c>
      <c r="K167" t="b">
        <v>1</v>
      </c>
      <c r="L167">
        <v>94</v>
      </c>
      <c r="M167" t="b">
        <v>1</v>
      </c>
      <c r="N167" t="s">
        <v>8269</v>
      </c>
      <c r="O167" s="9">
        <f t="shared" si="8"/>
        <v>126</v>
      </c>
      <c r="P167">
        <f t="shared" si="9"/>
        <v>53.72</v>
      </c>
      <c r="Q167" s="11" t="s">
        <v>8315</v>
      </c>
      <c r="R167" t="s">
        <v>8316</v>
      </c>
      <c r="S167" s="16">
        <f t="shared" si="10"/>
        <v>41829.795729166668</v>
      </c>
      <c r="T167" s="16">
        <f t="shared" si="11"/>
        <v>41859.795729166668</v>
      </c>
    </row>
    <row r="168" spans="1:20" ht="42" x14ac:dyDescent="0.3">
      <c r="A168">
        <v>3213</v>
      </c>
      <c r="B168" s="3" t="s">
        <v>3213</v>
      </c>
      <c r="C168" s="3" t="s">
        <v>7323</v>
      </c>
      <c r="D168" s="6">
        <v>6000</v>
      </c>
      <c r="E168" s="8">
        <v>6007</v>
      </c>
      <c r="F168" t="s">
        <v>8218</v>
      </c>
      <c r="G168" t="s">
        <v>8224</v>
      </c>
      <c r="H168" t="s">
        <v>8246</v>
      </c>
      <c r="I168">
        <v>1437934759</v>
      </c>
      <c r="J168">
        <v>1434478759</v>
      </c>
      <c r="K168" t="b">
        <v>1</v>
      </c>
      <c r="L168">
        <v>47</v>
      </c>
      <c r="M168" t="b">
        <v>1</v>
      </c>
      <c r="N168" t="s">
        <v>8269</v>
      </c>
      <c r="O168" s="9">
        <f t="shared" si="8"/>
        <v>100</v>
      </c>
      <c r="P168">
        <f t="shared" si="9"/>
        <v>127.81</v>
      </c>
      <c r="Q168" s="11" t="s">
        <v>8315</v>
      </c>
      <c r="R168" t="s">
        <v>8316</v>
      </c>
      <c r="S168" s="16">
        <f t="shared" si="10"/>
        <v>42171.763414351852</v>
      </c>
      <c r="T168" s="16">
        <f t="shared" si="11"/>
        <v>42211.763414351852</v>
      </c>
    </row>
    <row r="169" spans="1:20" ht="42" x14ac:dyDescent="0.3">
      <c r="A169">
        <v>3214</v>
      </c>
      <c r="B169" s="3" t="s">
        <v>3214</v>
      </c>
      <c r="C169" s="3" t="s">
        <v>7324</v>
      </c>
      <c r="D169" s="6">
        <v>12000</v>
      </c>
      <c r="E169" s="8">
        <v>12256</v>
      </c>
      <c r="F169" t="s">
        <v>8218</v>
      </c>
      <c r="G169" t="s">
        <v>8224</v>
      </c>
      <c r="H169" t="s">
        <v>8246</v>
      </c>
      <c r="I169">
        <v>1452038100</v>
      </c>
      <c r="J169">
        <v>1448823673</v>
      </c>
      <c r="K169" t="b">
        <v>1</v>
      </c>
      <c r="L169">
        <v>115</v>
      </c>
      <c r="M169" t="b">
        <v>1</v>
      </c>
      <c r="N169" t="s">
        <v>8269</v>
      </c>
      <c r="O169" s="9">
        <f t="shared" si="8"/>
        <v>102</v>
      </c>
      <c r="P169">
        <f t="shared" si="9"/>
        <v>106.57</v>
      </c>
      <c r="Q169" s="11" t="s">
        <v>8315</v>
      </c>
      <c r="R169" t="s">
        <v>8316</v>
      </c>
      <c r="S169" s="16">
        <f t="shared" si="10"/>
        <v>42337.792511574073</v>
      </c>
      <c r="T169" s="16">
        <f t="shared" si="11"/>
        <v>42374.996527777781</v>
      </c>
    </row>
    <row r="170" spans="1:20" ht="56" x14ac:dyDescent="0.3">
      <c r="A170">
        <v>3215</v>
      </c>
      <c r="B170" s="3" t="s">
        <v>3215</v>
      </c>
      <c r="C170" s="3" t="s">
        <v>7325</v>
      </c>
      <c r="D170" s="6">
        <v>35000</v>
      </c>
      <c r="E170" s="8">
        <v>35123</v>
      </c>
      <c r="F170" t="s">
        <v>8218</v>
      </c>
      <c r="G170" t="s">
        <v>8223</v>
      </c>
      <c r="H170" t="s">
        <v>8245</v>
      </c>
      <c r="I170">
        <v>1441857540</v>
      </c>
      <c r="J170">
        <v>1438617471</v>
      </c>
      <c r="K170" t="b">
        <v>1</v>
      </c>
      <c r="L170">
        <v>134</v>
      </c>
      <c r="M170" t="b">
        <v>1</v>
      </c>
      <c r="N170" t="s">
        <v>8269</v>
      </c>
      <c r="O170" s="9">
        <f t="shared" si="8"/>
        <v>100</v>
      </c>
      <c r="P170">
        <f t="shared" si="9"/>
        <v>262.11</v>
      </c>
      <c r="Q170" s="11" t="s">
        <v>8315</v>
      </c>
      <c r="R170" t="s">
        <v>8316</v>
      </c>
      <c r="S170" s="16">
        <f t="shared" si="10"/>
        <v>42219.665173611109</v>
      </c>
      <c r="T170" s="16">
        <f t="shared" si="11"/>
        <v>42257.165972222225</v>
      </c>
    </row>
    <row r="171" spans="1:20" ht="42" x14ac:dyDescent="0.3">
      <c r="A171">
        <v>3216</v>
      </c>
      <c r="B171" s="3" t="s">
        <v>3216</v>
      </c>
      <c r="C171" s="3" t="s">
        <v>7326</v>
      </c>
      <c r="D171" s="6">
        <v>2000</v>
      </c>
      <c r="E171" s="8">
        <v>2001</v>
      </c>
      <c r="F171" t="s">
        <v>8218</v>
      </c>
      <c r="G171" t="s">
        <v>8224</v>
      </c>
      <c r="H171" t="s">
        <v>8246</v>
      </c>
      <c r="I171">
        <v>1436625000</v>
      </c>
      <c r="J171">
        <v>1433934371</v>
      </c>
      <c r="K171" t="b">
        <v>1</v>
      </c>
      <c r="L171">
        <v>35</v>
      </c>
      <c r="M171" t="b">
        <v>1</v>
      </c>
      <c r="N171" t="s">
        <v>8269</v>
      </c>
      <c r="O171" s="9">
        <f t="shared" si="8"/>
        <v>100</v>
      </c>
      <c r="P171">
        <f t="shared" si="9"/>
        <v>57.17</v>
      </c>
      <c r="Q171" s="11" t="s">
        <v>8315</v>
      </c>
      <c r="R171" t="s">
        <v>8316</v>
      </c>
      <c r="S171" s="16">
        <f t="shared" si="10"/>
        <v>42165.462627314817</v>
      </c>
      <c r="T171" s="16">
        <f t="shared" si="11"/>
        <v>42196.604166666672</v>
      </c>
    </row>
    <row r="172" spans="1:20" ht="28" x14ac:dyDescent="0.3">
      <c r="A172">
        <v>3217</v>
      </c>
      <c r="B172" s="3" t="s">
        <v>3217</v>
      </c>
      <c r="C172" s="3" t="s">
        <v>7327</v>
      </c>
      <c r="D172" s="6">
        <v>4500</v>
      </c>
      <c r="E172" s="8">
        <v>5221</v>
      </c>
      <c r="F172" t="s">
        <v>8218</v>
      </c>
      <c r="G172" t="s">
        <v>8223</v>
      </c>
      <c r="H172" t="s">
        <v>8245</v>
      </c>
      <c r="I172">
        <v>1478264784</v>
      </c>
      <c r="J172">
        <v>1475672784</v>
      </c>
      <c r="K172" t="b">
        <v>1</v>
      </c>
      <c r="L172">
        <v>104</v>
      </c>
      <c r="M172" t="b">
        <v>1</v>
      </c>
      <c r="N172" t="s">
        <v>8269</v>
      </c>
      <c r="O172" s="9">
        <f t="shared" si="8"/>
        <v>116</v>
      </c>
      <c r="P172">
        <f t="shared" si="9"/>
        <v>50.2</v>
      </c>
      <c r="Q172" s="11" t="s">
        <v>8315</v>
      </c>
      <c r="R172" t="s">
        <v>8316</v>
      </c>
      <c r="S172" s="16">
        <f t="shared" si="10"/>
        <v>42648.546111111107</v>
      </c>
      <c r="T172" s="16">
        <f t="shared" si="11"/>
        <v>42678.546111111107</v>
      </c>
    </row>
    <row r="173" spans="1:20" ht="42" x14ac:dyDescent="0.3">
      <c r="A173">
        <v>3218</v>
      </c>
      <c r="B173" s="3" t="s">
        <v>3218</v>
      </c>
      <c r="C173" s="3" t="s">
        <v>7328</v>
      </c>
      <c r="D173" s="6">
        <v>12000</v>
      </c>
      <c r="E173" s="8">
        <v>12252</v>
      </c>
      <c r="F173" t="s">
        <v>8218</v>
      </c>
      <c r="G173" t="s">
        <v>8224</v>
      </c>
      <c r="H173" t="s">
        <v>8246</v>
      </c>
      <c r="I173">
        <v>1419984000</v>
      </c>
      <c r="J173">
        <v>1417132986</v>
      </c>
      <c r="K173" t="b">
        <v>1</v>
      </c>
      <c r="L173">
        <v>184</v>
      </c>
      <c r="M173" t="b">
        <v>1</v>
      </c>
      <c r="N173" t="s">
        <v>8269</v>
      </c>
      <c r="O173" s="9">
        <f t="shared" si="8"/>
        <v>102</v>
      </c>
      <c r="P173">
        <f t="shared" si="9"/>
        <v>66.59</v>
      </c>
      <c r="Q173" s="11" t="s">
        <v>8315</v>
      </c>
      <c r="R173" t="s">
        <v>8316</v>
      </c>
      <c r="S173" s="16">
        <f t="shared" si="10"/>
        <v>41971.002152777779</v>
      </c>
      <c r="T173" s="16">
        <f t="shared" si="11"/>
        <v>42004</v>
      </c>
    </row>
    <row r="174" spans="1:20" ht="28" x14ac:dyDescent="0.3">
      <c r="A174">
        <v>3219</v>
      </c>
      <c r="B174" s="3" t="s">
        <v>3219</v>
      </c>
      <c r="C174" s="3" t="s">
        <v>7329</v>
      </c>
      <c r="D174" s="6">
        <v>20000</v>
      </c>
      <c r="E174" s="8">
        <v>20022</v>
      </c>
      <c r="F174" t="s">
        <v>8218</v>
      </c>
      <c r="G174" t="s">
        <v>8223</v>
      </c>
      <c r="H174" t="s">
        <v>8245</v>
      </c>
      <c r="I174">
        <v>1427063747</v>
      </c>
      <c r="J174">
        <v>1424043347</v>
      </c>
      <c r="K174" t="b">
        <v>1</v>
      </c>
      <c r="L174">
        <v>119</v>
      </c>
      <c r="M174" t="b">
        <v>1</v>
      </c>
      <c r="N174" t="s">
        <v>8269</v>
      </c>
      <c r="O174" s="9">
        <f t="shared" si="8"/>
        <v>100</v>
      </c>
      <c r="P174">
        <f t="shared" si="9"/>
        <v>168.25</v>
      </c>
      <c r="Q174" s="11" t="s">
        <v>8315</v>
      </c>
      <c r="R174" t="s">
        <v>8316</v>
      </c>
      <c r="S174" s="16">
        <f t="shared" si="10"/>
        <v>42050.983182870375</v>
      </c>
      <c r="T174" s="16">
        <f t="shared" si="11"/>
        <v>42085.941516203704</v>
      </c>
    </row>
    <row r="175" spans="1:20" ht="28" x14ac:dyDescent="0.3">
      <c r="A175">
        <v>3220</v>
      </c>
      <c r="B175" s="3" t="s">
        <v>3220</v>
      </c>
      <c r="C175" s="3" t="s">
        <v>7330</v>
      </c>
      <c r="D175" s="6">
        <v>15000</v>
      </c>
      <c r="E175" s="8">
        <v>15126</v>
      </c>
      <c r="F175" t="s">
        <v>8218</v>
      </c>
      <c r="G175" t="s">
        <v>8223</v>
      </c>
      <c r="H175" t="s">
        <v>8245</v>
      </c>
      <c r="I175">
        <v>1489352400</v>
      </c>
      <c r="J175">
        <v>1486411204</v>
      </c>
      <c r="K175" t="b">
        <v>1</v>
      </c>
      <c r="L175">
        <v>59</v>
      </c>
      <c r="M175" t="b">
        <v>1</v>
      </c>
      <c r="N175" t="s">
        <v>8269</v>
      </c>
      <c r="O175" s="9">
        <f t="shared" si="8"/>
        <v>101</v>
      </c>
      <c r="P175">
        <f t="shared" si="9"/>
        <v>256.37</v>
      </c>
      <c r="Q175" s="11" t="s">
        <v>8315</v>
      </c>
      <c r="R175" t="s">
        <v>8316</v>
      </c>
      <c r="S175" s="16">
        <f t="shared" si="10"/>
        <v>42772.833379629628</v>
      </c>
      <c r="T175" s="16">
        <f t="shared" si="11"/>
        <v>42806.875</v>
      </c>
    </row>
    <row r="176" spans="1:20" ht="56" x14ac:dyDescent="0.3">
      <c r="A176">
        <v>3221</v>
      </c>
      <c r="B176" s="3" t="s">
        <v>3221</v>
      </c>
      <c r="C176" s="3" t="s">
        <v>7331</v>
      </c>
      <c r="D176" s="6">
        <v>4000</v>
      </c>
      <c r="E176" s="8">
        <v>4137</v>
      </c>
      <c r="F176" t="s">
        <v>8218</v>
      </c>
      <c r="G176" t="s">
        <v>8224</v>
      </c>
      <c r="H176" t="s">
        <v>8246</v>
      </c>
      <c r="I176">
        <v>1436114603</v>
      </c>
      <c r="J176">
        <v>1433090603</v>
      </c>
      <c r="K176" t="b">
        <v>1</v>
      </c>
      <c r="L176">
        <v>113</v>
      </c>
      <c r="M176" t="b">
        <v>1</v>
      </c>
      <c r="N176" t="s">
        <v>8269</v>
      </c>
      <c r="O176" s="9">
        <f t="shared" si="8"/>
        <v>103</v>
      </c>
      <c r="P176">
        <f t="shared" si="9"/>
        <v>36.61</v>
      </c>
      <c r="Q176" s="11" t="s">
        <v>8315</v>
      </c>
      <c r="R176" t="s">
        <v>8316</v>
      </c>
      <c r="S176" s="16">
        <f t="shared" si="10"/>
        <v>42155.696793981479</v>
      </c>
      <c r="T176" s="16">
        <f t="shared" si="11"/>
        <v>42190.696793981479</v>
      </c>
    </row>
    <row r="177" spans="1:20" ht="42" x14ac:dyDescent="0.3">
      <c r="A177">
        <v>3222</v>
      </c>
      <c r="B177" s="3" t="s">
        <v>3222</v>
      </c>
      <c r="C177" s="3" t="s">
        <v>7332</v>
      </c>
      <c r="D177" s="6">
        <v>2500</v>
      </c>
      <c r="E177" s="8">
        <v>3120</v>
      </c>
      <c r="F177" t="s">
        <v>8218</v>
      </c>
      <c r="G177" t="s">
        <v>8223</v>
      </c>
      <c r="H177" t="s">
        <v>8245</v>
      </c>
      <c r="I177">
        <v>1445722140</v>
      </c>
      <c r="J177">
        <v>1443016697</v>
      </c>
      <c r="K177" t="b">
        <v>1</v>
      </c>
      <c r="L177">
        <v>84</v>
      </c>
      <c r="M177" t="b">
        <v>1</v>
      </c>
      <c r="N177" t="s">
        <v>8269</v>
      </c>
      <c r="O177" s="9">
        <f t="shared" si="8"/>
        <v>125</v>
      </c>
      <c r="P177">
        <f t="shared" si="9"/>
        <v>37.14</v>
      </c>
      <c r="Q177" s="11" t="s">
        <v>8315</v>
      </c>
      <c r="R177" t="s">
        <v>8316</v>
      </c>
      <c r="S177" s="16">
        <f t="shared" si="10"/>
        <v>42270.582141203704</v>
      </c>
      <c r="T177" s="16">
        <f t="shared" si="11"/>
        <v>42301.895138888889</v>
      </c>
    </row>
    <row r="178" spans="1:20" ht="28" x14ac:dyDescent="0.3">
      <c r="A178">
        <v>3223</v>
      </c>
      <c r="B178" s="3" t="s">
        <v>3223</v>
      </c>
      <c r="C178" s="3" t="s">
        <v>7333</v>
      </c>
      <c r="D178" s="6">
        <v>3100</v>
      </c>
      <c r="E178" s="8">
        <v>3395</v>
      </c>
      <c r="F178" t="s">
        <v>8218</v>
      </c>
      <c r="G178" t="s">
        <v>8223</v>
      </c>
      <c r="H178" t="s">
        <v>8245</v>
      </c>
      <c r="I178">
        <v>1440100976</v>
      </c>
      <c r="J178">
        <v>1437508976</v>
      </c>
      <c r="K178" t="b">
        <v>1</v>
      </c>
      <c r="L178">
        <v>74</v>
      </c>
      <c r="M178" t="b">
        <v>1</v>
      </c>
      <c r="N178" t="s">
        <v>8269</v>
      </c>
      <c r="O178" s="9">
        <f t="shared" si="8"/>
        <v>110</v>
      </c>
      <c r="P178">
        <f t="shared" si="9"/>
        <v>45.88</v>
      </c>
      <c r="Q178" s="11" t="s">
        <v>8315</v>
      </c>
      <c r="R178" t="s">
        <v>8316</v>
      </c>
      <c r="S178" s="16">
        <f t="shared" si="10"/>
        <v>42206.835370370376</v>
      </c>
      <c r="T178" s="16">
        <f t="shared" si="11"/>
        <v>42236.835370370376</v>
      </c>
    </row>
    <row r="179" spans="1:20" ht="42" x14ac:dyDescent="0.3">
      <c r="A179">
        <v>3224</v>
      </c>
      <c r="B179" s="3" t="s">
        <v>3224</v>
      </c>
      <c r="C179" s="3" t="s">
        <v>7334</v>
      </c>
      <c r="D179" s="6">
        <v>30000</v>
      </c>
      <c r="E179" s="8">
        <v>30610</v>
      </c>
      <c r="F179" t="s">
        <v>8218</v>
      </c>
      <c r="G179" t="s">
        <v>8223</v>
      </c>
      <c r="H179" t="s">
        <v>8245</v>
      </c>
      <c r="I179">
        <v>1484024400</v>
      </c>
      <c r="J179">
        <v>1479932713</v>
      </c>
      <c r="K179" t="b">
        <v>1</v>
      </c>
      <c r="L179">
        <v>216</v>
      </c>
      <c r="M179" t="b">
        <v>1</v>
      </c>
      <c r="N179" t="s">
        <v>8269</v>
      </c>
      <c r="O179" s="9">
        <f t="shared" si="8"/>
        <v>102</v>
      </c>
      <c r="P179">
        <f t="shared" si="9"/>
        <v>141.71</v>
      </c>
      <c r="Q179" s="11" t="s">
        <v>8315</v>
      </c>
      <c r="R179" t="s">
        <v>8316</v>
      </c>
      <c r="S179" s="16">
        <f t="shared" si="10"/>
        <v>42697.850844907407</v>
      </c>
      <c r="T179" s="16">
        <f t="shared" si="11"/>
        <v>42745.208333333328</v>
      </c>
    </row>
    <row r="180" spans="1:20" ht="42" x14ac:dyDescent="0.3">
      <c r="A180">
        <v>3225</v>
      </c>
      <c r="B180" s="3" t="s">
        <v>3225</v>
      </c>
      <c r="C180" s="3" t="s">
        <v>7335</v>
      </c>
      <c r="D180" s="6">
        <v>2000</v>
      </c>
      <c r="E180" s="8">
        <v>2047</v>
      </c>
      <c r="F180" t="s">
        <v>8218</v>
      </c>
      <c r="G180" t="s">
        <v>8223</v>
      </c>
      <c r="H180" t="s">
        <v>8245</v>
      </c>
      <c r="I180">
        <v>1464987600</v>
      </c>
      <c r="J180">
        <v>1463145938</v>
      </c>
      <c r="K180" t="b">
        <v>1</v>
      </c>
      <c r="L180">
        <v>39</v>
      </c>
      <c r="M180" t="b">
        <v>1</v>
      </c>
      <c r="N180" t="s">
        <v>8269</v>
      </c>
      <c r="O180" s="9">
        <f t="shared" si="8"/>
        <v>102</v>
      </c>
      <c r="P180">
        <f t="shared" si="9"/>
        <v>52.49</v>
      </c>
      <c r="Q180" s="11" t="s">
        <v>8315</v>
      </c>
      <c r="R180" t="s">
        <v>8316</v>
      </c>
      <c r="S180" s="16">
        <f t="shared" si="10"/>
        <v>42503.559467592597</v>
      </c>
      <c r="T180" s="16">
        <f t="shared" si="11"/>
        <v>42524.875</v>
      </c>
    </row>
    <row r="181" spans="1:20" ht="42" x14ac:dyDescent="0.3">
      <c r="A181">
        <v>3226</v>
      </c>
      <c r="B181" s="3" t="s">
        <v>3226</v>
      </c>
      <c r="C181" s="3" t="s">
        <v>7336</v>
      </c>
      <c r="D181" s="6">
        <v>1200</v>
      </c>
      <c r="E181" s="8">
        <v>1250</v>
      </c>
      <c r="F181" t="s">
        <v>8218</v>
      </c>
      <c r="G181" t="s">
        <v>8224</v>
      </c>
      <c r="H181" t="s">
        <v>8246</v>
      </c>
      <c r="I181">
        <v>1446213612</v>
      </c>
      <c r="J181">
        <v>1443621612</v>
      </c>
      <c r="K181" t="b">
        <v>1</v>
      </c>
      <c r="L181">
        <v>21</v>
      </c>
      <c r="M181" t="b">
        <v>1</v>
      </c>
      <c r="N181" t="s">
        <v>8269</v>
      </c>
      <c r="O181" s="9">
        <f t="shared" si="8"/>
        <v>104</v>
      </c>
      <c r="P181">
        <f t="shared" si="9"/>
        <v>59.52</v>
      </c>
      <c r="Q181" s="11" t="s">
        <v>8315</v>
      </c>
      <c r="R181" t="s">
        <v>8316</v>
      </c>
      <c r="S181" s="16">
        <f t="shared" si="10"/>
        <v>42277.583472222221</v>
      </c>
      <c r="T181" s="16">
        <f t="shared" si="11"/>
        <v>42307.583472222221</v>
      </c>
    </row>
    <row r="182" spans="1:20" ht="42" x14ac:dyDescent="0.3">
      <c r="A182">
        <v>3227</v>
      </c>
      <c r="B182" s="3" t="s">
        <v>3227</v>
      </c>
      <c r="C182" s="3" t="s">
        <v>7337</v>
      </c>
      <c r="D182" s="6">
        <v>1200</v>
      </c>
      <c r="E182" s="8">
        <v>1500</v>
      </c>
      <c r="F182" t="s">
        <v>8218</v>
      </c>
      <c r="G182" t="s">
        <v>8224</v>
      </c>
      <c r="H182" t="s">
        <v>8246</v>
      </c>
      <c r="I182">
        <v>1484687436</v>
      </c>
      <c r="J182">
        <v>1482095436</v>
      </c>
      <c r="K182" t="b">
        <v>0</v>
      </c>
      <c r="L182">
        <v>30</v>
      </c>
      <c r="M182" t="b">
        <v>1</v>
      </c>
      <c r="N182" t="s">
        <v>8269</v>
      </c>
      <c r="O182" s="9">
        <f t="shared" si="8"/>
        <v>125</v>
      </c>
      <c r="P182">
        <f t="shared" si="9"/>
        <v>50</v>
      </c>
      <c r="Q182" s="11" t="s">
        <v>8315</v>
      </c>
      <c r="R182" t="s">
        <v>8316</v>
      </c>
      <c r="S182" s="16">
        <f t="shared" si="10"/>
        <v>42722.882361111115</v>
      </c>
      <c r="T182" s="16">
        <f t="shared" si="11"/>
        <v>42752.882361111115</v>
      </c>
    </row>
    <row r="183" spans="1:20" ht="28" x14ac:dyDescent="0.3">
      <c r="A183">
        <v>3228</v>
      </c>
      <c r="B183" s="3" t="s">
        <v>3228</v>
      </c>
      <c r="C183" s="3" t="s">
        <v>7338</v>
      </c>
      <c r="D183" s="6">
        <v>7000</v>
      </c>
      <c r="E183" s="8">
        <v>7164</v>
      </c>
      <c r="F183" t="s">
        <v>8218</v>
      </c>
      <c r="G183" t="s">
        <v>8223</v>
      </c>
      <c r="H183" t="s">
        <v>8245</v>
      </c>
      <c r="I183">
        <v>1450328340</v>
      </c>
      <c r="J183">
        <v>1447606884</v>
      </c>
      <c r="K183" t="b">
        <v>1</v>
      </c>
      <c r="L183">
        <v>37</v>
      </c>
      <c r="M183" t="b">
        <v>1</v>
      </c>
      <c r="N183" t="s">
        <v>8269</v>
      </c>
      <c r="O183" s="9">
        <f t="shared" si="8"/>
        <v>102</v>
      </c>
      <c r="P183">
        <f t="shared" si="9"/>
        <v>193.62</v>
      </c>
      <c r="Q183" s="11" t="s">
        <v>8315</v>
      </c>
      <c r="R183" t="s">
        <v>8316</v>
      </c>
      <c r="S183" s="16">
        <f t="shared" si="10"/>
        <v>42323.70930555556</v>
      </c>
      <c r="T183" s="16">
        <f t="shared" si="11"/>
        <v>42355.207638888889</v>
      </c>
    </row>
    <row r="184" spans="1:20" ht="42" x14ac:dyDescent="0.3">
      <c r="A184">
        <v>3229</v>
      </c>
      <c r="B184" s="3" t="s">
        <v>3229</v>
      </c>
      <c r="C184" s="3" t="s">
        <v>7339</v>
      </c>
      <c r="D184" s="6">
        <v>20000</v>
      </c>
      <c r="E184" s="8">
        <v>21573</v>
      </c>
      <c r="F184" t="s">
        <v>8218</v>
      </c>
      <c r="G184" t="s">
        <v>8223</v>
      </c>
      <c r="H184" t="s">
        <v>8245</v>
      </c>
      <c r="I184">
        <v>1416470398</v>
      </c>
      <c r="J184">
        <v>1413874798</v>
      </c>
      <c r="K184" t="b">
        <v>1</v>
      </c>
      <c r="L184">
        <v>202</v>
      </c>
      <c r="M184" t="b">
        <v>1</v>
      </c>
      <c r="N184" t="s">
        <v>8269</v>
      </c>
      <c r="O184" s="9">
        <f t="shared" si="8"/>
        <v>108</v>
      </c>
      <c r="P184">
        <f t="shared" si="9"/>
        <v>106.8</v>
      </c>
      <c r="Q184" s="11" t="s">
        <v>8315</v>
      </c>
      <c r="R184" t="s">
        <v>8316</v>
      </c>
      <c r="S184" s="16">
        <f t="shared" si="10"/>
        <v>41933.291643518518</v>
      </c>
      <c r="T184" s="16">
        <f t="shared" si="11"/>
        <v>41963.333310185189</v>
      </c>
    </row>
    <row r="185" spans="1:20" ht="42" x14ac:dyDescent="0.3">
      <c r="A185">
        <v>3230</v>
      </c>
      <c r="B185" s="3" t="s">
        <v>3230</v>
      </c>
      <c r="C185" s="3" t="s">
        <v>7340</v>
      </c>
      <c r="D185" s="6">
        <v>2600</v>
      </c>
      <c r="E185" s="8">
        <v>2857</v>
      </c>
      <c r="F185" t="s">
        <v>8218</v>
      </c>
      <c r="G185" t="s">
        <v>8223</v>
      </c>
      <c r="H185" t="s">
        <v>8245</v>
      </c>
      <c r="I185">
        <v>1412135940</v>
      </c>
      <c r="J185">
        <v>1410840126</v>
      </c>
      <c r="K185" t="b">
        <v>1</v>
      </c>
      <c r="L185">
        <v>37</v>
      </c>
      <c r="M185" t="b">
        <v>1</v>
      </c>
      <c r="N185" t="s">
        <v>8269</v>
      </c>
      <c r="O185" s="9">
        <f t="shared" si="8"/>
        <v>110</v>
      </c>
      <c r="P185">
        <f t="shared" si="9"/>
        <v>77.22</v>
      </c>
      <c r="Q185" s="11" t="s">
        <v>8315</v>
      </c>
      <c r="R185" t="s">
        <v>8316</v>
      </c>
      <c r="S185" s="16">
        <f t="shared" si="10"/>
        <v>41898.168125000004</v>
      </c>
      <c r="T185" s="16">
        <f t="shared" si="11"/>
        <v>41913.165972222225</v>
      </c>
    </row>
    <row r="186" spans="1:20" ht="42" x14ac:dyDescent="0.3">
      <c r="A186">
        <v>3231</v>
      </c>
      <c r="B186" s="3" t="s">
        <v>3231</v>
      </c>
      <c r="C186" s="3" t="s">
        <v>7341</v>
      </c>
      <c r="D186" s="6">
        <v>1000</v>
      </c>
      <c r="E186" s="8">
        <v>1610</v>
      </c>
      <c r="F186" t="s">
        <v>8218</v>
      </c>
      <c r="G186" t="s">
        <v>8223</v>
      </c>
      <c r="H186" t="s">
        <v>8245</v>
      </c>
      <c r="I186">
        <v>1460846347</v>
      </c>
      <c r="J186">
        <v>1458254347</v>
      </c>
      <c r="K186" t="b">
        <v>0</v>
      </c>
      <c r="L186">
        <v>28</v>
      </c>
      <c r="M186" t="b">
        <v>1</v>
      </c>
      <c r="N186" t="s">
        <v>8269</v>
      </c>
      <c r="O186" s="9">
        <f t="shared" si="8"/>
        <v>161</v>
      </c>
      <c r="P186">
        <f t="shared" si="9"/>
        <v>57.5</v>
      </c>
      <c r="Q186" s="11" t="s">
        <v>8315</v>
      </c>
      <c r="R186" t="s">
        <v>8316</v>
      </c>
      <c r="S186" s="16">
        <f t="shared" si="10"/>
        <v>42446.943831018521</v>
      </c>
      <c r="T186" s="16">
        <f t="shared" si="11"/>
        <v>42476.943831018521</v>
      </c>
    </row>
    <row r="187" spans="1:20" ht="42" x14ac:dyDescent="0.3">
      <c r="A187">
        <v>3232</v>
      </c>
      <c r="B187" s="3" t="s">
        <v>3232</v>
      </c>
      <c r="C187" s="3" t="s">
        <v>7342</v>
      </c>
      <c r="D187" s="6">
        <v>1000</v>
      </c>
      <c r="E187" s="8">
        <v>1312</v>
      </c>
      <c r="F187" t="s">
        <v>8218</v>
      </c>
      <c r="G187" t="s">
        <v>8223</v>
      </c>
      <c r="H187" t="s">
        <v>8245</v>
      </c>
      <c r="I187">
        <v>1462334340</v>
      </c>
      <c r="J187">
        <v>1459711917</v>
      </c>
      <c r="K187" t="b">
        <v>1</v>
      </c>
      <c r="L187">
        <v>26</v>
      </c>
      <c r="M187" t="b">
        <v>1</v>
      </c>
      <c r="N187" t="s">
        <v>8269</v>
      </c>
      <c r="O187" s="9">
        <f t="shared" si="8"/>
        <v>131</v>
      </c>
      <c r="P187">
        <f t="shared" si="9"/>
        <v>50.46</v>
      </c>
      <c r="Q187" s="11" t="s">
        <v>8315</v>
      </c>
      <c r="R187" t="s">
        <v>8316</v>
      </c>
      <c r="S187" s="16">
        <f t="shared" si="10"/>
        <v>42463.81385416667</v>
      </c>
      <c r="T187" s="16">
        <f t="shared" si="11"/>
        <v>42494.165972222225</v>
      </c>
    </row>
    <row r="188" spans="1:20" ht="42" x14ac:dyDescent="0.3">
      <c r="A188">
        <v>3233</v>
      </c>
      <c r="B188" s="3" t="s">
        <v>3233</v>
      </c>
      <c r="C188" s="3" t="s">
        <v>7343</v>
      </c>
      <c r="D188" s="6">
        <v>5000</v>
      </c>
      <c r="E188" s="8">
        <v>5940</v>
      </c>
      <c r="F188" t="s">
        <v>8218</v>
      </c>
      <c r="G188" t="s">
        <v>8223</v>
      </c>
      <c r="H188" t="s">
        <v>8245</v>
      </c>
      <c r="I188">
        <v>1488482355</v>
      </c>
      <c r="J188">
        <v>1485890355</v>
      </c>
      <c r="K188" t="b">
        <v>0</v>
      </c>
      <c r="L188">
        <v>61</v>
      </c>
      <c r="M188" t="b">
        <v>1</v>
      </c>
      <c r="N188" t="s">
        <v>8269</v>
      </c>
      <c r="O188" s="9">
        <f t="shared" si="8"/>
        <v>119</v>
      </c>
      <c r="P188">
        <f t="shared" si="9"/>
        <v>97.38</v>
      </c>
      <c r="Q188" s="11" t="s">
        <v>8315</v>
      </c>
      <c r="R188" t="s">
        <v>8316</v>
      </c>
      <c r="S188" s="16">
        <f t="shared" si="10"/>
        <v>42766.805034722223</v>
      </c>
      <c r="T188" s="16">
        <f t="shared" si="11"/>
        <v>42796.805034722223</v>
      </c>
    </row>
    <row r="189" spans="1:20" ht="42" x14ac:dyDescent="0.3">
      <c r="A189">
        <v>3234</v>
      </c>
      <c r="B189" s="3" t="s">
        <v>3234</v>
      </c>
      <c r="C189" s="3" t="s">
        <v>7344</v>
      </c>
      <c r="D189" s="6">
        <v>4000</v>
      </c>
      <c r="E189" s="8">
        <v>4015.71</v>
      </c>
      <c r="F189" t="s">
        <v>8218</v>
      </c>
      <c r="G189" t="s">
        <v>8224</v>
      </c>
      <c r="H189" t="s">
        <v>8246</v>
      </c>
      <c r="I189">
        <v>1485991860</v>
      </c>
      <c r="J189">
        <v>1483124208</v>
      </c>
      <c r="K189" t="b">
        <v>0</v>
      </c>
      <c r="L189">
        <v>115</v>
      </c>
      <c r="M189" t="b">
        <v>1</v>
      </c>
      <c r="N189" t="s">
        <v>8269</v>
      </c>
      <c r="O189" s="9">
        <f t="shared" si="8"/>
        <v>100</v>
      </c>
      <c r="P189">
        <f t="shared" si="9"/>
        <v>34.92</v>
      </c>
      <c r="Q189" s="11" t="s">
        <v>8315</v>
      </c>
      <c r="R189" t="s">
        <v>8316</v>
      </c>
      <c r="S189" s="16">
        <f t="shared" si="10"/>
        <v>42734.789444444439</v>
      </c>
      <c r="T189" s="16">
        <f t="shared" si="11"/>
        <v>42767.979861111111</v>
      </c>
    </row>
    <row r="190" spans="1:20" ht="42" x14ac:dyDescent="0.3">
      <c r="A190">
        <v>3235</v>
      </c>
      <c r="B190" s="3" t="s">
        <v>3235</v>
      </c>
      <c r="C190" s="3" t="s">
        <v>7345</v>
      </c>
      <c r="D190" s="6">
        <v>15000</v>
      </c>
      <c r="E190" s="8">
        <v>15481</v>
      </c>
      <c r="F190" t="s">
        <v>8218</v>
      </c>
      <c r="G190" t="s">
        <v>8223</v>
      </c>
      <c r="H190" t="s">
        <v>8245</v>
      </c>
      <c r="I190">
        <v>1467361251</v>
      </c>
      <c r="J190">
        <v>1464769251</v>
      </c>
      <c r="K190" t="b">
        <v>1</v>
      </c>
      <c r="L190">
        <v>181</v>
      </c>
      <c r="M190" t="b">
        <v>1</v>
      </c>
      <c r="N190" t="s">
        <v>8269</v>
      </c>
      <c r="O190" s="9">
        <f t="shared" si="8"/>
        <v>103</v>
      </c>
      <c r="P190">
        <f t="shared" si="9"/>
        <v>85.53</v>
      </c>
      <c r="Q190" s="11" t="s">
        <v>8315</v>
      </c>
      <c r="R190" t="s">
        <v>8316</v>
      </c>
      <c r="S190" s="16">
        <f t="shared" si="10"/>
        <v>42522.347812499997</v>
      </c>
      <c r="T190" s="16">
        <f t="shared" si="11"/>
        <v>42552.347812499997</v>
      </c>
    </row>
    <row r="191" spans="1:20" ht="42" x14ac:dyDescent="0.3">
      <c r="A191">
        <v>3236</v>
      </c>
      <c r="B191" s="3" t="s">
        <v>3236</v>
      </c>
      <c r="C191" s="3" t="s">
        <v>7346</v>
      </c>
      <c r="D191" s="6">
        <v>20000</v>
      </c>
      <c r="E191" s="8">
        <v>20120</v>
      </c>
      <c r="F191" t="s">
        <v>8218</v>
      </c>
      <c r="G191" t="s">
        <v>8223</v>
      </c>
      <c r="H191" t="s">
        <v>8245</v>
      </c>
      <c r="I191">
        <v>1482962433</v>
      </c>
      <c r="J191">
        <v>1480370433</v>
      </c>
      <c r="K191" t="b">
        <v>0</v>
      </c>
      <c r="L191">
        <v>110</v>
      </c>
      <c r="M191" t="b">
        <v>1</v>
      </c>
      <c r="N191" t="s">
        <v>8269</v>
      </c>
      <c r="O191" s="9">
        <f t="shared" si="8"/>
        <v>101</v>
      </c>
      <c r="P191">
        <f t="shared" si="9"/>
        <v>182.91</v>
      </c>
      <c r="Q191" s="11" t="s">
        <v>8315</v>
      </c>
      <c r="R191" t="s">
        <v>8316</v>
      </c>
      <c r="S191" s="16">
        <f t="shared" si="10"/>
        <v>42702.917048611111</v>
      </c>
      <c r="T191" s="16">
        <f t="shared" si="11"/>
        <v>42732.917048611111</v>
      </c>
    </row>
    <row r="192" spans="1:20" ht="28" x14ac:dyDescent="0.3">
      <c r="A192">
        <v>3237</v>
      </c>
      <c r="B192" s="3" t="s">
        <v>3237</v>
      </c>
      <c r="C192" s="3" t="s">
        <v>7347</v>
      </c>
      <c r="D192" s="6">
        <v>35000</v>
      </c>
      <c r="E192" s="8">
        <v>35275.64</v>
      </c>
      <c r="F192" t="s">
        <v>8218</v>
      </c>
      <c r="G192" t="s">
        <v>8223</v>
      </c>
      <c r="H192" t="s">
        <v>8245</v>
      </c>
      <c r="I192">
        <v>1443499140</v>
      </c>
      <c r="J192">
        <v>1441452184</v>
      </c>
      <c r="K192" t="b">
        <v>1</v>
      </c>
      <c r="L192">
        <v>269</v>
      </c>
      <c r="M192" t="b">
        <v>1</v>
      </c>
      <c r="N192" t="s">
        <v>8269</v>
      </c>
      <c r="O192" s="9">
        <f t="shared" si="8"/>
        <v>101</v>
      </c>
      <c r="P192">
        <f t="shared" si="9"/>
        <v>131.13999999999999</v>
      </c>
      <c r="Q192" s="11" t="s">
        <v>8315</v>
      </c>
      <c r="R192" t="s">
        <v>8316</v>
      </c>
      <c r="S192" s="16">
        <f t="shared" si="10"/>
        <v>42252.474351851852</v>
      </c>
      <c r="T192" s="16">
        <f t="shared" si="11"/>
        <v>42276.165972222225</v>
      </c>
    </row>
    <row r="193" spans="1:20" ht="42" x14ac:dyDescent="0.3">
      <c r="A193">
        <v>3238</v>
      </c>
      <c r="B193" s="3" t="s">
        <v>3238</v>
      </c>
      <c r="C193" s="3" t="s">
        <v>7348</v>
      </c>
      <c r="D193" s="6">
        <v>2800</v>
      </c>
      <c r="E193" s="8">
        <v>3145</v>
      </c>
      <c r="F193" t="s">
        <v>8218</v>
      </c>
      <c r="G193" t="s">
        <v>8224</v>
      </c>
      <c r="H193" t="s">
        <v>8246</v>
      </c>
      <c r="I193">
        <v>1435752898</v>
      </c>
      <c r="J193">
        <v>1433160898</v>
      </c>
      <c r="K193" t="b">
        <v>1</v>
      </c>
      <c r="L193">
        <v>79</v>
      </c>
      <c r="M193" t="b">
        <v>1</v>
      </c>
      <c r="N193" t="s">
        <v>8269</v>
      </c>
      <c r="O193" s="9">
        <f t="shared" si="8"/>
        <v>112</v>
      </c>
      <c r="P193">
        <f t="shared" si="9"/>
        <v>39.81</v>
      </c>
      <c r="Q193" s="11" t="s">
        <v>8315</v>
      </c>
      <c r="R193" t="s">
        <v>8316</v>
      </c>
      <c r="S193" s="16">
        <f t="shared" si="10"/>
        <v>42156.510393518518</v>
      </c>
      <c r="T193" s="16">
        <f t="shared" si="11"/>
        <v>42186.510393518518</v>
      </c>
    </row>
    <row r="194" spans="1:20" ht="42" x14ac:dyDescent="0.3">
      <c r="A194">
        <v>3239</v>
      </c>
      <c r="B194" s="3" t="s">
        <v>3239</v>
      </c>
      <c r="C194" s="3" t="s">
        <v>7349</v>
      </c>
      <c r="D194" s="6">
        <v>5862</v>
      </c>
      <c r="E194" s="8">
        <v>6208.98</v>
      </c>
      <c r="F194" t="s">
        <v>8218</v>
      </c>
      <c r="G194" t="s">
        <v>8224</v>
      </c>
      <c r="H194" t="s">
        <v>8246</v>
      </c>
      <c r="I194">
        <v>1445817540</v>
      </c>
      <c r="J194">
        <v>1443665293</v>
      </c>
      <c r="K194" t="b">
        <v>1</v>
      </c>
      <c r="L194">
        <v>104</v>
      </c>
      <c r="M194" t="b">
        <v>1</v>
      </c>
      <c r="N194" t="s">
        <v>8269</v>
      </c>
      <c r="O194" s="9">
        <f t="shared" ref="O194:O257" si="12">ROUND(E194/D194*100,0)</f>
        <v>106</v>
      </c>
      <c r="P194">
        <f t="shared" ref="P194:P257" si="13">IFERROR(ROUND(E194/L194,2),0)</f>
        <v>59.7</v>
      </c>
      <c r="Q194" s="11" t="s">
        <v>8315</v>
      </c>
      <c r="R194" t="s">
        <v>8316</v>
      </c>
      <c r="S194" s="16">
        <f t="shared" ref="S194:S257" si="14">(((J194/60)/60/24)+DATE(1970,1,1))</f>
        <v>42278.089039351849</v>
      </c>
      <c r="T194" s="16">
        <f t="shared" ref="T194:T257" si="15">(((I194/60)/60)/24)+DATE(1970,1,1)</f>
        <v>42302.999305555553</v>
      </c>
    </row>
    <row r="195" spans="1:20" ht="42" x14ac:dyDescent="0.3">
      <c r="A195">
        <v>3240</v>
      </c>
      <c r="B195" s="3" t="s">
        <v>3240</v>
      </c>
      <c r="C195" s="3" t="s">
        <v>7350</v>
      </c>
      <c r="D195" s="6">
        <v>3000</v>
      </c>
      <c r="E195" s="8">
        <v>3017</v>
      </c>
      <c r="F195" t="s">
        <v>8218</v>
      </c>
      <c r="G195" t="s">
        <v>8224</v>
      </c>
      <c r="H195" t="s">
        <v>8246</v>
      </c>
      <c r="I195">
        <v>1487286000</v>
      </c>
      <c r="J195">
        <v>1484843948</v>
      </c>
      <c r="K195" t="b">
        <v>0</v>
      </c>
      <c r="L195">
        <v>34</v>
      </c>
      <c r="M195" t="b">
        <v>1</v>
      </c>
      <c r="N195" t="s">
        <v>8269</v>
      </c>
      <c r="O195" s="9">
        <f t="shared" si="12"/>
        <v>101</v>
      </c>
      <c r="P195">
        <f t="shared" si="13"/>
        <v>88.74</v>
      </c>
      <c r="Q195" s="11" t="s">
        <v>8315</v>
      </c>
      <c r="R195" t="s">
        <v>8316</v>
      </c>
      <c r="S195" s="16">
        <f t="shared" si="14"/>
        <v>42754.693842592591</v>
      </c>
      <c r="T195" s="16">
        <f t="shared" si="15"/>
        <v>42782.958333333328</v>
      </c>
    </row>
    <row r="196" spans="1:20" ht="56" x14ac:dyDescent="0.3">
      <c r="A196">
        <v>3241</v>
      </c>
      <c r="B196" s="3" t="s">
        <v>3241</v>
      </c>
      <c r="C196" s="3" t="s">
        <v>7351</v>
      </c>
      <c r="D196" s="6">
        <v>8500</v>
      </c>
      <c r="E196" s="8">
        <v>9801</v>
      </c>
      <c r="F196" t="s">
        <v>8218</v>
      </c>
      <c r="G196" t="s">
        <v>8223</v>
      </c>
      <c r="H196" t="s">
        <v>8245</v>
      </c>
      <c r="I196">
        <v>1413269940</v>
      </c>
      <c r="J196">
        <v>1410421670</v>
      </c>
      <c r="K196" t="b">
        <v>1</v>
      </c>
      <c r="L196">
        <v>167</v>
      </c>
      <c r="M196" t="b">
        <v>1</v>
      </c>
      <c r="N196" t="s">
        <v>8269</v>
      </c>
      <c r="O196" s="9">
        <f t="shared" si="12"/>
        <v>115</v>
      </c>
      <c r="P196">
        <f t="shared" si="13"/>
        <v>58.69</v>
      </c>
      <c r="Q196" s="11" t="s">
        <v>8315</v>
      </c>
      <c r="R196" t="s">
        <v>8316</v>
      </c>
      <c r="S196" s="16">
        <f t="shared" si="14"/>
        <v>41893.324884259258</v>
      </c>
      <c r="T196" s="16">
        <f t="shared" si="15"/>
        <v>41926.290972222225</v>
      </c>
    </row>
    <row r="197" spans="1:20" ht="28" x14ac:dyDescent="0.3">
      <c r="A197">
        <v>3242</v>
      </c>
      <c r="B197" s="3" t="s">
        <v>3242</v>
      </c>
      <c r="C197" s="3" t="s">
        <v>7352</v>
      </c>
      <c r="D197" s="6">
        <v>10000</v>
      </c>
      <c r="E197" s="8">
        <v>12730.42</v>
      </c>
      <c r="F197" t="s">
        <v>8218</v>
      </c>
      <c r="G197" t="s">
        <v>8223</v>
      </c>
      <c r="H197" t="s">
        <v>8245</v>
      </c>
      <c r="I197">
        <v>1411150092</v>
      </c>
      <c r="J197">
        <v>1408558092</v>
      </c>
      <c r="K197" t="b">
        <v>1</v>
      </c>
      <c r="L197">
        <v>183</v>
      </c>
      <c r="M197" t="b">
        <v>1</v>
      </c>
      <c r="N197" t="s">
        <v>8269</v>
      </c>
      <c r="O197" s="9">
        <f t="shared" si="12"/>
        <v>127</v>
      </c>
      <c r="P197">
        <f t="shared" si="13"/>
        <v>69.569999999999993</v>
      </c>
      <c r="Q197" s="11" t="s">
        <v>8315</v>
      </c>
      <c r="R197" t="s">
        <v>8316</v>
      </c>
      <c r="S197" s="16">
        <f t="shared" si="14"/>
        <v>41871.755694444444</v>
      </c>
      <c r="T197" s="16">
        <f t="shared" si="15"/>
        <v>41901.755694444444</v>
      </c>
    </row>
    <row r="198" spans="1:20" ht="42" x14ac:dyDescent="0.3">
      <c r="A198">
        <v>3243</v>
      </c>
      <c r="B198" s="3" t="s">
        <v>3243</v>
      </c>
      <c r="C198" s="3" t="s">
        <v>7353</v>
      </c>
      <c r="D198" s="6">
        <v>8000</v>
      </c>
      <c r="E198" s="8">
        <v>8227</v>
      </c>
      <c r="F198" t="s">
        <v>8218</v>
      </c>
      <c r="G198" t="s">
        <v>8223</v>
      </c>
      <c r="H198" t="s">
        <v>8245</v>
      </c>
      <c r="I198">
        <v>1444348800</v>
      </c>
      <c r="J198">
        <v>1442283562</v>
      </c>
      <c r="K198" t="b">
        <v>1</v>
      </c>
      <c r="L198">
        <v>71</v>
      </c>
      <c r="M198" t="b">
        <v>1</v>
      </c>
      <c r="N198" t="s">
        <v>8269</v>
      </c>
      <c r="O198" s="9">
        <f t="shared" si="12"/>
        <v>103</v>
      </c>
      <c r="P198">
        <f t="shared" si="13"/>
        <v>115.87</v>
      </c>
      <c r="Q198" s="11" t="s">
        <v>8315</v>
      </c>
      <c r="R198" t="s">
        <v>8316</v>
      </c>
      <c r="S198" s="16">
        <f t="shared" si="14"/>
        <v>42262.096782407403</v>
      </c>
      <c r="T198" s="16">
        <f t="shared" si="15"/>
        <v>42286</v>
      </c>
    </row>
    <row r="199" spans="1:20" ht="42" x14ac:dyDescent="0.3">
      <c r="A199">
        <v>3244</v>
      </c>
      <c r="B199" s="3" t="s">
        <v>3244</v>
      </c>
      <c r="C199" s="3" t="s">
        <v>7354</v>
      </c>
      <c r="D199" s="6">
        <v>1600</v>
      </c>
      <c r="E199" s="8">
        <v>1647</v>
      </c>
      <c r="F199" t="s">
        <v>8218</v>
      </c>
      <c r="G199" t="s">
        <v>8224</v>
      </c>
      <c r="H199" t="s">
        <v>8246</v>
      </c>
      <c r="I199">
        <v>1480613982</v>
      </c>
      <c r="J199">
        <v>1478018382</v>
      </c>
      <c r="K199" t="b">
        <v>0</v>
      </c>
      <c r="L199">
        <v>69</v>
      </c>
      <c r="M199" t="b">
        <v>1</v>
      </c>
      <c r="N199" t="s">
        <v>8269</v>
      </c>
      <c r="O199" s="9">
        <f t="shared" si="12"/>
        <v>103</v>
      </c>
      <c r="P199">
        <f t="shared" si="13"/>
        <v>23.87</v>
      </c>
      <c r="Q199" s="11" t="s">
        <v>8315</v>
      </c>
      <c r="R199" t="s">
        <v>8316</v>
      </c>
      <c r="S199" s="16">
        <f t="shared" si="14"/>
        <v>42675.694236111114</v>
      </c>
      <c r="T199" s="16">
        <f t="shared" si="15"/>
        <v>42705.735902777778</v>
      </c>
    </row>
    <row r="200" spans="1:20" ht="42" x14ac:dyDescent="0.3">
      <c r="A200">
        <v>3245</v>
      </c>
      <c r="B200" s="3" t="s">
        <v>3245</v>
      </c>
      <c r="C200" s="3" t="s">
        <v>7355</v>
      </c>
      <c r="D200" s="6">
        <v>21000</v>
      </c>
      <c r="E200" s="8">
        <v>21904</v>
      </c>
      <c r="F200" t="s">
        <v>8218</v>
      </c>
      <c r="G200" t="s">
        <v>8223</v>
      </c>
      <c r="H200" t="s">
        <v>8245</v>
      </c>
      <c r="I200">
        <v>1434074400</v>
      </c>
      <c r="J200">
        <v>1431354258</v>
      </c>
      <c r="K200" t="b">
        <v>0</v>
      </c>
      <c r="L200">
        <v>270</v>
      </c>
      <c r="M200" t="b">
        <v>1</v>
      </c>
      <c r="N200" t="s">
        <v>8269</v>
      </c>
      <c r="O200" s="9">
        <f t="shared" si="12"/>
        <v>104</v>
      </c>
      <c r="P200">
        <f t="shared" si="13"/>
        <v>81.13</v>
      </c>
      <c r="Q200" s="11" t="s">
        <v>8315</v>
      </c>
      <c r="R200" t="s">
        <v>8316</v>
      </c>
      <c r="S200" s="16">
        <f t="shared" si="14"/>
        <v>42135.60020833333</v>
      </c>
      <c r="T200" s="16">
        <f t="shared" si="15"/>
        <v>42167.083333333328</v>
      </c>
    </row>
    <row r="201" spans="1:20" ht="42" x14ac:dyDescent="0.3">
      <c r="A201">
        <v>3246</v>
      </c>
      <c r="B201" s="3" t="s">
        <v>3246</v>
      </c>
      <c r="C201" s="3" t="s">
        <v>7356</v>
      </c>
      <c r="D201" s="6">
        <v>10000</v>
      </c>
      <c r="E201" s="8">
        <v>11122</v>
      </c>
      <c r="F201" t="s">
        <v>8218</v>
      </c>
      <c r="G201" t="s">
        <v>8223</v>
      </c>
      <c r="H201" t="s">
        <v>8245</v>
      </c>
      <c r="I201">
        <v>1442030340</v>
      </c>
      <c r="J201">
        <v>1439551200</v>
      </c>
      <c r="K201" t="b">
        <v>1</v>
      </c>
      <c r="L201">
        <v>193</v>
      </c>
      <c r="M201" t="b">
        <v>1</v>
      </c>
      <c r="N201" t="s">
        <v>8269</v>
      </c>
      <c r="O201" s="9">
        <f t="shared" si="12"/>
        <v>111</v>
      </c>
      <c r="P201">
        <f t="shared" si="13"/>
        <v>57.63</v>
      </c>
      <c r="Q201" s="11" t="s">
        <v>8315</v>
      </c>
      <c r="R201" t="s">
        <v>8316</v>
      </c>
      <c r="S201" s="16">
        <f t="shared" si="14"/>
        <v>42230.472222222219</v>
      </c>
      <c r="T201" s="16">
        <f t="shared" si="15"/>
        <v>42259.165972222225</v>
      </c>
    </row>
    <row r="202" spans="1:20" ht="42" x14ac:dyDescent="0.3">
      <c r="A202">
        <v>3247</v>
      </c>
      <c r="B202" s="3" t="s">
        <v>3247</v>
      </c>
      <c r="C202" s="3" t="s">
        <v>7357</v>
      </c>
      <c r="D202" s="6">
        <v>2500</v>
      </c>
      <c r="E202" s="8">
        <v>2646.5</v>
      </c>
      <c r="F202" t="s">
        <v>8218</v>
      </c>
      <c r="G202" t="s">
        <v>8224</v>
      </c>
      <c r="H202" t="s">
        <v>8246</v>
      </c>
      <c r="I202">
        <v>1436696712</v>
      </c>
      <c r="J202">
        <v>1434104712</v>
      </c>
      <c r="K202" t="b">
        <v>1</v>
      </c>
      <c r="L202">
        <v>57</v>
      </c>
      <c r="M202" t="b">
        <v>1</v>
      </c>
      <c r="N202" t="s">
        <v>8269</v>
      </c>
      <c r="O202" s="9">
        <f t="shared" si="12"/>
        <v>106</v>
      </c>
      <c r="P202">
        <f t="shared" si="13"/>
        <v>46.43</v>
      </c>
      <c r="Q202" s="11" t="s">
        <v>8315</v>
      </c>
      <c r="R202" t="s">
        <v>8316</v>
      </c>
      <c r="S202" s="16">
        <f t="shared" si="14"/>
        <v>42167.434166666666</v>
      </c>
      <c r="T202" s="16">
        <f t="shared" si="15"/>
        <v>42197.434166666666</v>
      </c>
    </row>
    <row r="203" spans="1:20" ht="28" x14ac:dyDescent="0.3">
      <c r="A203">
        <v>3248</v>
      </c>
      <c r="B203" s="3" t="s">
        <v>3248</v>
      </c>
      <c r="C203" s="3" t="s">
        <v>7358</v>
      </c>
      <c r="D203" s="6">
        <v>12000</v>
      </c>
      <c r="E203" s="8">
        <v>12095</v>
      </c>
      <c r="F203" t="s">
        <v>8218</v>
      </c>
      <c r="G203" t="s">
        <v>8223</v>
      </c>
      <c r="H203" t="s">
        <v>8245</v>
      </c>
      <c r="I203">
        <v>1428178757</v>
      </c>
      <c r="J203">
        <v>1425590357</v>
      </c>
      <c r="K203" t="b">
        <v>1</v>
      </c>
      <c r="L203">
        <v>200</v>
      </c>
      <c r="M203" t="b">
        <v>1</v>
      </c>
      <c r="N203" t="s">
        <v>8269</v>
      </c>
      <c r="O203" s="9">
        <f t="shared" si="12"/>
        <v>101</v>
      </c>
      <c r="P203">
        <f t="shared" si="13"/>
        <v>60.48</v>
      </c>
      <c r="Q203" s="11" t="s">
        <v>8315</v>
      </c>
      <c r="R203" t="s">
        <v>8316</v>
      </c>
      <c r="S203" s="16">
        <f t="shared" si="14"/>
        <v>42068.888391203705</v>
      </c>
      <c r="T203" s="16">
        <f t="shared" si="15"/>
        <v>42098.846724537041</v>
      </c>
    </row>
    <row r="204" spans="1:20" ht="42" x14ac:dyDescent="0.3">
      <c r="A204">
        <v>3249</v>
      </c>
      <c r="B204" s="3" t="s">
        <v>3249</v>
      </c>
      <c r="C204" s="3" t="s">
        <v>7359</v>
      </c>
      <c r="D204" s="6">
        <v>5500</v>
      </c>
      <c r="E204" s="8">
        <v>5771</v>
      </c>
      <c r="F204" t="s">
        <v>8218</v>
      </c>
      <c r="G204" t="s">
        <v>8223</v>
      </c>
      <c r="H204" t="s">
        <v>8245</v>
      </c>
      <c r="I204">
        <v>1434822914</v>
      </c>
      <c r="J204">
        <v>1432230914</v>
      </c>
      <c r="K204" t="b">
        <v>1</v>
      </c>
      <c r="L204">
        <v>88</v>
      </c>
      <c r="M204" t="b">
        <v>1</v>
      </c>
      <c r="N204" t="s">
        <v>8269</v>
      </c>
      <c r="O204" s="9">
        <f t="shared" si="12"/>
        <v>105</v>
      </c>
      <c r="P204">
        <f t="shared" si="13"/>
        <v>65.58</v>
      </c>
      <c r="Q204" s="11" t="s">
        <v>8315</v>
      </c>
      <c r="R204" t="s">
        <v>8316</v>
      </c>
      <c r="S204" s="16">
        <f t="shared" si="14"/>
        <v>42145.746689814812</v>
      </c>
      <c r="T204" s="16">
        <f t="shared" si="15"/>
        <v>42175.746689814812</v>
      </c>
    </row>
    <row r="205" spans="1:20" ht="42" x14ac:dyDescent="0.3">
      <c r="A205">
        <v>3250</v>
      </c>
      <c r="B205" s="3" t="s">
        <v>3250</v>
      </c>
      <c r="C205" s="3" t="s">
        <v>7360</v>
      </c>
      <c r="D205" s="6">
        <v>25000</v>
      </c>
      <c r="E205" s="8">
        <v>25388</v>
      </c>
      <c r="F205" t="s">
        <v>8218</v>
      </c>
      <c r="G205" t="s">
        <v>8223</v>
      </c>
      <c r="H205" t="s">
        <v>8245</v>
      </c>
      <c r="I205">
        <v>1415213324</v>
      </c>
      <c r="J205">
        <v>1412617724</v>
      </c>
      <c r="K205" t="b">
        <v>1</v>
      </c>
      <c r="L205">
        <v>213</v>
      </c>
      <c r="M205" t="b">
        <v>1</v>
      </c>
      <c r="N205" t="s">
        <v>8269</v>
      </c>
      <c r="O205" s="9">
        <f t="shared" si="12"/>
        <v>102</v>
      </c>
      <c r="P205">
        <f t="shared" si="13"/>
        <v>119.19</v>
      </c>
      <c r="Q205" s="11" t="s">
        <v>8315</v>
      </c>
      <c r="R205" t="s">
        <v>8316</v>
      </c>
      <c r="S205" s="16">
        <f t="shared" si="14"/>
        <v>41918.742175925923</v>
      </c>
      <c r="T205" s="16">
        <f t="shared" si="15"/>
        <v>41948.783842592595</v>
      </c>
    </row>
    <row r="206" spans="1:20" ht="42" x14ac:dyDescent="0.3">
      <c r="A206">
        <v>3251</v>
      </c>
      <c r="B206" s="3" t="s">
        <v>3251</v>
      </c>
      <c r="C206" s="3" t="s">
        <v>7361</v>
      </c>
      <c r="D206" s="6">
        <v>1500</v>
      </c>
      <c r="E206" s="8">
        <v>1661</v>
      </c>
      <c r="F206" t="s">
        <v>8218</v>
      </c>
      <c r="G206" t="s">
        <v>8223</v>
      </c>
      <c r="H206" t="s">
        <v>8245</v>
      </c>
      <c r="I206">
        <v>1434907966</v>
      </c>
      <c r="J206">
        <v>1432315966</v>
      </c>
      <c r="K206" t="b">
        <v>1</v>
      </c>
      <c r="L206">
        <v>20</v>
      </c>
      <c r="M206" t="b">
        <v>1</v>
      </c>
      <c r="N206" t="s">
        <v>8269</v>
      </c>
      <c r="O206" s="9">
        <f t="shared" si="12"/>
        <v>111</v>
      </c>
      <c r="P206">
        <f t="shared" si="13"/>
        <v>83.05</v>
      </c>
      <c r="Q206" s="11" t="s">
        <v>8315</v>
      </c>
      <c r="R206" t="s">
        <v>8316</v>
      </c>
      <c r="S206" s="16">
        <f t="shared" si="14"/>
        <v>42146.731087962966</v>
      </c>
      <c r="T206" s="16">
        <f t="shared" si="15"/>
        <v>42176.731087962966</v>
      </c>
    </row>
    <row r="207" spans="1:20" ht="28" x14ac:dyDescent="0.3">
      <c r="A207">
        <v>3252</v>
      </c>
      <c r="B207" s="3" t="s">
        <v>3252</v>
      </c>
      <c r="C207" s="3" t="s">
        <v>7362</v>
      </c>
      <c r="D207" s="6">
        <v>2250</v>
      </c>
      <c r="E207" s="8">
        <v>2876</v>
      </c>
      <c r="F207" t="s">
        <v>8218</v>
      </c>
      <c r="G207" t="s">
        <v>8224</v>
      </c>
      <c r="H207" t="s">
        <v>8246</v>
      </c>
      <c r="I207">
        <v>1473247240</v>
      </c>
      <c r="J207">
        <v>1470655240</v>
      </c>
      <c r="K207" t="b">
        <v>1</v>
      </c>
      <c r="L207">
        <v>50</v>
      </c>
      <c r="M207" t="b">
        <v>1</v>
      </c>
      <c r="N207" t="s">
        <v>8269</v>
      </c>
      <c r="O207" s="9">
        <f t="shared" si="12"/>
        <v>128</v>
      </c>
      <c r="P207">
        <f t="shared" si="13"/>
        <v>57.52</v>
      </c>
      <c r="Q207" s="11" t="s">
        <v>8315</v>
      </c>
      <c r="R207" t="s">
        <v>8316</v>
      </c>
      <c r="S207" s="16">
        <f t="shared" si="14"/>
        <v>42590.472685185188</v>
      </c>
      <c r="T207" s="16">
        <f t="shared" si="15"/>
        <v>42620.472685185188</v>
      </c>
    </row>
    <row r="208" spans="1:20" ht="42" x14ac:dyDescent="0.3">
      <c r="A208">
        <v>3253</v>
      </c>
      <c r="B208" s="3" t="s">
        <v>3253</v>
      </c>
      <c r="C208" s="3" t="s">
        <v>7363</v>
      </c>
      <c r="D208" s="6">
        <v>20000</v>
      </c>
      <c r="E208" s="8">
        <v>20365</v>
      </c>
      <c r="F208" t="s">
        <v>8218</v>
      </c>
      <c r="G208" t="s">
        <v>8223</v>
      </c>
      <c r="H208" t="s">
        <v>8245</v>
      </c>
      <c r="I208">
        <v>1473306300</v>
      </c>
      <c r="J208">
        <v>1471701028</v>
      </c>
      <c r="K208" t="b">
        <v>1</v>
      </c>
      <c r="L208">
        <v>115</v>
      </c>
      <c r="M208" t="b">
        <v>1</v>
      </c>
      <c r="N208" t="s">
        <v>8269</v>
      </c>
      <c r="O208" s="9">
        <f t="shared" si="12"/>
        <v>102</v>
      </c>
      <c r="P208">
        <f t="shared" si="13"/>
        <v>177.09</v>
      </c>
      <c r="Q208" s="11" t="s">
        <v>8315</v>
      </c>
      <c r="R208" t="s">
        <v>8316</v>
      </c>
      <c r="S208" s="16">
        <f t="shared" si="14"/>
        <v>42602.576712962968</v>
      </c>
      <c r="T208" s="16">
        <f t="shared" si="15"/>
        <v>42621.15625</v>
      </c>
    </row>
    <row r="209" spans="1:20" ht="42" x14ac:dyDescent="0.3">
      <c r="A209">
        <v>3254</v>
      </c>
      <c r="B209" s="3" t="s">
        <v>3254</v>
      </c>
      <c r="C209" s="3" t="s">
        <v>7364</v>
      </c>
      <c r="D209" s="6">
        <v>13000</v>
      </c>
      <c r="E209" s="8">
        <v>13163.5</v>
      </c>
      <c r="F209" t="s">
        <v>8218</v>
      </c>
      <c r="G209" t="s">
        <v>8224</v>
      </c>
      <c r="H209" t="s">
        <v>8246</v>
      </c>
      <c r="I209">
        <v>1427331809</v>
      </c>
      <c r="J209">
        <v>1424743409</v>
      </c>
      <c r="K209" t="b">
        <v>1</v>
      </c>
      <c r="L209">
        <v>186</v>
      </c>
      <c r="M209" t="b">
        <v>1</v>
      </c>
      <c r="N209" t="s">
        <v>8269</v>
      </c>
      <c r="O209" s="9">
        <f t="shared" si="12"/>
        <v>101</v>
      </c>
      <c r="P209">
        <f t="shared" si="13"/>
        <v>70.77</v>
      </c>
      <c r="Q209" s="11" t="s">
        <v>8315</v>
      </c>
      <c r="R209" t="s">
        <v>8316</v>
      </c>
      <c r="S209" s="16">
        <f t="shared" si="14"/>
        <v>42059.085752314815</v>
      </c>
      <c r="T209" s="16">
        <f t="shared" si="15"/>
        <v>42089.044085648144</v>
      </c>
    </row>
    <row r="210" spans="1:20" ht="42" x14ac:dyDescent="0.3">
      <c r="A210">
        <v>3255</v>
      </c>
      <c r="B210" s="3" t="s">
        <v>3255</v>
      </c>
      <c r="C210" s="3" t="s">
        <v>7365</v>
      </c>
      <c r="D210" s="6">
        <v>300</v>
      </c>
      <c r="E210" s="8">
        <v>525</v>
      </c>
      <c r="F210" t="s">
        <v>8218</v>
      </c>
      <c r="G210" t="s">
        <v>8224</v>
      </c>
      <c r="H210" t="s">
        <v>8246</v>
      </c>
      <c r="I210">
        <v>1412706375</v>
      </c>
      <c r="J210">
        <v>1410114375</v>
      </c>
      <c r="K210" t="b">
        <v>1</v>
      </c>
      <c r="L210">
        <v>18</v>
      </c>
      <c r="M210" t="b">
        <v>1</v>
      </c>
      <c r="N210" t="s">
        <v>8269</v>
      </c>
      <c r="O210" s="9">
        <f t="shared" si="12"/>
        <v>175</v>
      </c>
      <c r="P210">
        <f t="shared" si="13"/>
        <v>29.17</v>
      </c>
      <c r="Q210" s="11" t="s">
        <v>8315</v>
      </c>
      <c r="R210" t="s">
        <v>8316</v>
      </c>
      <c r="S210" s="16">
        <f t="shared" si="14"/>
        <v>41889.768229166664</v>
      </c>
      <c r="T210" s="16">
        <f t="shared" si="15"/>
        <v>41919.768229166664</v>
      </c>
    </row>
    <row r="211" spans="1:20" ht="42" x14ac:dyDescent="0.3">
      <c r="A211">
        <v>3256</v>
      </c>
      <c r="B211" s="3" t="s">
        <v>3256</v>
      </c>
      <c r="C211" s="3" t="s">
        <v>7366</v>
      </c>
      <c r="D211" s="6">
        <v>10000</v>
      </c>
      <c r="E211" s="8">
        <v>12806</v>
      </c>
      <c r="F211" t="s">
        <v>8218</v>
      </c>
      <c r="G211" t="s">
        <v>8223</v>
      </c>
      <c r="H211" t="s">
        <v>8245</v>
      </c>
      <c r="I211">
        <v>1433995140</v>
      </c>
      <c r="J211">
        <v>1432129577</v>
      </c>
      <c r="K211" t="b">
        <v>1</v>
      </c>
      <c r="L211">
        <v>176</v>
      </c>
      <c r="M211" t="b">
        <v>1</v>
      </c>
      <c r="N211" t="s">
        <v>8269</v>
      </c>
      <c r="O211" s="9">
        <f t="shared" si="12"/>
        <v>128</v>
      </c>
      <c r="P211">
        <f t="shared" si="13"/>
        <v>72.760000000000005</v>
      </c>
      <c r="Q211" s="11" t="s">
        <v>8315</v>
      </c>
      <c r="R211" t="s">
        <v>8316</v>
      </c>
      <c r="S211" s="16">
        <f t="shared" si="14"/>
        <v>42144.573807870373</v>
      </c>
      <c r="T211" s="16">
        <f t="shared" si="15"/>
        <v>42166.165972222225</v>
      </c>
    </row>
    <row r="212" spans="1:20" ht="42" x14ac:dyDescent="0.3">
      <c r="A212">
        <v>3257</v>
      </c>
      <c r="B212" s="3" t="s">
        <v>3257</v>
      </c>
      <c r="C212" s="3" t="s">
        <v>7367</v>
      </c>
      <c r="D212" s="6">
        <v>2000</v>
      </c>
      <c r="E212" s="8">
        <v>2125.9899999999998</v>
      </c>
      <c r="F212" t="s">
        <v>8218</v>
      </c>
      <c r="G212" t="s">
        <v>8224</v>
      </c>
      <c r="H212" t="s">
        <v>8246</v>
      </c>
      <c r="I212">
        <v>1487769952</v>
      </c>
      <c r="J212">
        <v>1485177952</v>
      </c>
      <c r="K212" t="b">
        <v>0</v>
      </c>
      <c r="L212">
        <v>41</v>
      </c>
      <c r="M212" t="b">
        <v>1</v>
      </c>
      <c r="N212" t="s">
        <v>8269</v>
      </c>
      <c r="O212" s="9">
        <f t="shared" si="12"/>
        <v>106</v>
      </c>
      <c r="P212">
        <f t="shared" si="13"/>
        <v>51.85</v>
      </c>
      <c r="Q212" s="11" t="s">
        <v>8315</v>
      </c>
      <c r="R212" t="s">
        <v>8316</v>
      </c>
      <c r="S212" s="16">
        <f t="shared" si="14"/>
        <v>42758.559629629628</v>
      </c>
      <c r="T212" s="16">
        <f t="shared" si="15"/>
        <v>42788.559629629628</v>
      </c>
    </row>
    <row r="213" spans="1:20" ht="28" x14ac:dyDescent="0.3">
      <c r="A213">
        <v>3258</v>
      </c>
      <c r="B213" s="3" t="s">
        <v>3258</v>
      </c>
      <c r="C213" s="3" t="s">
        <v>7368</v>
      </c>
      <c r="D213" s="6">
        <v>7000</v>
      </c>
      <c r="E213" s="8">
        <v>7365</v>
      </c>
      <c r="F213" t="s">
        <v>8218</v>
      </c>
      <c r="G213" t="s">
        <v>8223</v>
      </c>
      <c r="H213" t="s">
        <v>8245</v>
      </c>
      <c r="I213">
        <v>1420751861</v>
      </c>
      <c r="J213">
        <v>1418159861</v>
      </c>
      <c r="K213" t="b">
        <v>1</v>
      </c>
      <c r="L213">
        <v>75</v>
      </c>
      <c r="M213" t="b">
        <v>1</v>
      </c>
      <c r="N213" t="s">
        <v>8269</v>
      </c>
      <c r="O213" s="9">
        <f t="shared" si="12"/>
        <v>105</v>
      </c>
      <c r="P213">
        <f t="shared" si="13"/>
        <v>98.2</v>
      </c>
      <c r="Q213" s="11" t="s">
        <v>8315</v>
      </c>
      <c r="R213" t="s">
        <v>8316</v>
      </c>
      <c r="S213" s="16">
        <f t="shared" si="14"/>
        <v>41982.887280092589</v>
      </c>
      <c r="T213" s="16">
        <f t="shared" si="15"/>
        <v>42012.887280092589</v>
      </c>
    </row>
    <row r="214" spans="1:20" ht="42" x14ac:dyDescent="0.3">
      <c r="A214">
        <v>3259</v>
      </c>
      <c r="B214" s="3" t="s">
        <v>3259</v>
      </c>
      <c r="C214" s="3" t="s">
        <v>7369</v>
      </c>
      <c r="D214" s="6">
        <v>23000</v>
      </c>
      <c r="E214" s="8">
        <v>24418.6</v>
      </c>
      <c r="F214" t="s">
        <v>8218</v>
      </c>
      <c r="G214" t="s">
        <v>8223</v>
      </c>
      <c r="H214" t="s">
        <v>8245</v>
      </c>
      <c r="I214">
        <v>1475294340</v>
      </c>
      <c r="J214">
        <v>1472753745</v>
      </c>
      <c r="K214" t="b">
        <v>1</v>
      </c>
      <c r="L214">
        <v>97</v>
      </c>
      <c r="M214" t="b">
        <v>1</v>
      </c>
      <c r="N214" t="s">
        <v>8269</v>
      </c>
      <c r="O214" s="9">
        <f t="shared" si="12"/>
        <v>106</v>
      </c>
      <c r="P214">
        <f t="shared" si="13"/>
        <v>251.74</v>
      </c>
      <c r="Q214" s="11" t="s">
        <v>8315</v>
      </c>
      <c r="R214" t="s">
        <v>8316</v>
      </c>
      <c r="S214" s="16">
        <f t="shared" si="14"/>
        <v>42614.760937500003</v>
      </c>
      <c r="T214" s="16">
        <f t="shared" si="15"/>
        <v>42644.165972222225</v>
      </c>
    </row>
    <row r="215" spans="1:20" ht="42" x14ac:dyDescent="0.3">
      <c r="A215">
        <v>3260</v>
      </c>
      <c r="B215" s="3" t="s">
        <v>3260</v>
      </c>
      <c r="C215" s="3" t="s">
        <v>7370</v>
      </c>
      <c r="D215" s="6">
        <v>5000</v>
      </c>
      <c r="E215" s="8">
        <v>5462</v>
      </c>
      <c r="F215" t="s">
        <v>8218</v>
      </c>
      <c r="G215" t="s">
        <v>8223</v>
      </c>
      <c r="H215" t="s">
        <v>8245</v>
      </c>
      <c r="I215">
        <v>1448903318</v>
      </c>
      <c r="J215">
        <v>1445875718</v>
      </c>
      <c r="K215" t="b">
        <v>1</v>
      </c>
      <c r="L215">
        <v>73</v>
      </c>
      <c r="M215" t="b">
        <v>1</v>
      </c>
      <c r="N215" t="s">
        <v>8269</v>
      </c>
      <c r="O215" s="9">
        <f t="shared" si="12"/>
        <v>109</v>
      </c>
      <c r="P215">
        <f t="shared" si="13"/>
        <v>74.819999999999993</v>
      </c>
      <c r="Q215" s="11" t="s">
        <v>8315</v>
      </c>
      <c r="R215" t="s">
        <v>8316</v>
      </c>
      <c r="S215" s="16">
        <f t="shared" si="14"/>
        <v>42303.672662037032</v>
      </c>
      <c r="T215" s="16">
        <f t="shared" si="15"/>
        <v>42338.714328703703</v>
      </c>
    </row>
    <row r="216" spans="1:20" ht="42" x14ac:dyDescent="0.3">
      <c r="A216">
        <v>3261</v>
      </c>
      <c r="B216" s="3" t="s">
        <v>3261</v>
      </c>
      <c r="C216" s="3" t="s">
        <v>7371</v>
      </c>
      <c r="D216" s="6">
        <v>3300</v>
      </c>
      <c r="E216" s="8">
        <v>3315</v>
      </c>
      <c r="F216" t="s">
        <v>8218</v>
      </c>
      <c r="G216" t="s">
        <v>8223</v>
      </c>
      <c r="H216" t="s">
        <v>8245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8269</v>
      </c>
      <c r="O216" s="9">
        <f t="shared" si="12"/>
        <v>100</v>
      </c>
      <c r="P216">
        <f t="shared" si="13"/>
        <v>67.650000000000006</v>
      </c>
      <c r="Q216" s="11" t="s">
        <v>8315</v>
      </c>
      <c r="R216" t="s">
        <v>8316</v>
      </c>
      <c r="S216" s="16">
        <f t="shared" si="14"/>
        <v>42171.725416666668</v>
      </c>
      <c r="T216" s="16">
        <f t="shared" si="15"/>
        <v>42201.725416666668</v>
      </c>
    </row>
    <row r="217" spans="1:20" ht="28" x14ac:dyDescent="0.3">
      <c r="A217">
        <v>3262</v>
      </c>
      <c r="B217" s="3" t="s">
        <v>3262</v>
      </c>
      <c r="C217" s="3" t="s">
        <v>7372</v>
      </c>
      <c r="D217" s="6">
        <v>12200</v>
      </c>
      <c r="E217" s="8">
        <v>12571</v>
      </c>
      <c r="F217" t="s">
        <v>8218</v>
      </c>
      <c r="G217" t="s">
        <v>8223</v>
      </c>
      <c r="H217" t="s">
        <v>8245</v>
      </c>
      <c r="I217">
        <v>1419220800</v>
      </c>
      <c r="J217">
        <v>1416555262</v>
      </c>
      <c r="K217" t="b">
        <v>1</v>
      </c>
      <c r="L217">
        <v>134</v>
      </c>
      <c r="M217" t="b">
        <v>1</v>
      </c>
      <c r="N217" t="s">
        <v>8269</v>
      </c>
      <c r="O217" s="9">
        <f t="shared" si="12"/>
        <v>103</v>
      </c>
      <c r="P217">
        <f t="shared" si="13"/>
        <v>93.81</v>
      </c>
      <c r="Q217" s="11" t="s">
        <v>8315</v>
      </c>
      <c r="R217" t="s">
        <v>8316</v>
      </c>
      <c r="S217" s="16">
        <f t="shared" si="14"/>
        <v>41964.315532407403</v>
      </c>
      <c r="T217" s="16">
        <f t="shared" si="15"/>
        <v>41995.166666666672</v>
      </c>
    </row>
    <row r="218" spans="1:20" ht="28" x14ac:dyDescent="0.3">
      <c r="A218">
        <v>3263</v>
      </c>
      <c r="B218" s="3" t="s">
        <v>3263</v>
      </c>
      <c r="C218" s="3" t="s">
        <v>7373</v>
      </c>
      <c r="D218" s="6">
        <v>2500</v>
      </c>
      <c r="E218" s="8">
        <v>2804.16</v>
      </c>
      <c r="F218" t="s">
        <v>8218</v>
      </c>
      <c r="G218" t="s">
        <v>8223</v>
      </c>
      <c r="H218" t="s">
        <v>8245</v>
      </c>
      <c r="I218">
        <v>1446238800</v>
      </c>
      <c r="J218">
        <v>1444220588</v>
      </c>
      <c r="K218" t="b">
        <v>1</v>
      </c>
      <c r="L218">
        <v>68</v>
      </c>
      <c r="M218" t="b">
        <v>1</v>
      </c>
      <c r="N218" t="s">
        <v>8269</v>
      </c>
      <c r="O218" s="9">
        <f t="shared" si="12"/>
        <v>112</v>
      </c>
      <c r="P218">
        <f t="shared" si="13"/>
        <v>41.24</v>
      </c>
      <c r="Q218" s="11" t="s">
        <v>8315</v>
      </c>
      <c r="R218" t="s">
        <v>8316</v>
      </c>
      <c r="S218" s="16">
        <f t="shared" si="14"/>
        <v>42284.516064814816</v>
      </c>
      <c r="T218" s="16">
        <f t="shared" si="15"/>
        <v>42307.875</v>
      </c>
    </row>
    <row r="219" spans="1:20" ht="28" x14ac:dyDescent="0.3">
      <c r="A219">
        <v>3264</v>
      </c>
      <c r="B219" s="3" t="s">
        <v>3264</v>
      </c>
      <c r="C219" s="3" t="s">
        <v>7374</v>
      </c>
      <c r="D219" s="6">
        <v>2500</v>
      </c>
      <c r="E219" s="8">
        <v>2575</v>
      </c>
      <c r="F219" t="s">
        <v>8218</v>
      </c>
      <c r="G219" t="s">
        <v>8223</v>
      </c>
      <c r="H219" t="s">
        <v>8245</v>
      </c>
      <c r="I219">
        <v>1422482400</v>
      </c>
      <c r="J219">
        <v>1421089938</v>
      </c>
      <c r="K219" t="b">
        <v>1</v>
      </c>
      <c r="L219">
        <v>49</v>
      </c>
      <c r="M219" t="b">
        <v>1</v>
      </c>
      <c r="N219" t="s">
        <v>8269</v>
      </c>
      <c r="O219" s="9">
        <f t="shared" si="12"/>
        <v>103</v>
      </c>
      <c r="P219">
        <f t="shared" si="13"/>
        <v>52.55</v>
      </c>
      <c r="Q219" s="11" t="s">
        <v>8315</v>
      </c>
      <c r="R219" t="s">
        <v>8316</v>
      </c>
      <c r="S219" s="16">
        <f t="shared" si="14"/>
        <v>42016.800208333334</v>
      </c>
      <c r="T219" s="16">
        <f t="shared" si="15"/>
        <v>42032.916666666672</v>
      </c>
    </row>
    <row r="220" spans="1:20" ht="42" x14ac:dyDescent="0.3">
      <c r="A220">
        <v>3265</v>
      </c>
      <c r="B220" s="3" t="s">
        <v>3265</v>
      </c>
      <c r="C220" s="3" t="s">
        <v>7375</v>
      </c>
      <c r="D220" s="6">
        <v>2700</v>
      </c>
      <c r="E220" s="8">
        <v>4428</v>
      </c>
      <c r="F220" t="s">
        <v>8218</v>
      </c>
      <c r="G220" t="s">
        <v>8240</v>
      </c>
      <c r="H220" t="s">
        <v>8248</v>
      </c>
      <c r="I220">
        <v>1449162000</v>
      </c>
      <c r="J220">
        <v>1446570315</v>
      </c>
      <c r="K220" t="b">
        <v>1</v>
      </c>
      <c r="L220">
        <v>63</v>
      </c>
      <c r="M220" t="b">
        <v>1</v>
      </c>
      <c r="N220" t="s">
        <v>8269</v>
      </c>
      <c r="O220" s="9">
        <f t="shared" si="12"/>
        <v>164</v>
      </c>
      <c r="P220">
        <f t="shared" si="13"/>
        <v>70.290000000000006</v>
      </c>
      <c r="Q220" s="11" t="s">
        <v>8315</v>
      </c>
      <c r="R220" t="s">
        <v>8316</v>
      </c>
      <c r="S220" s="16">
        <f t="shared" si="14"/>
        <v>42311.711979166663</v>
      </c>
      <c r="T220" s="16">
        <f t="shared" si="15"/>
        <v>42341.708333333328</v>
      </c>
    </row>
    <row r="221" spans="1:20" ht="42" x14ac:dyDescent="0.3">
      <c r="A221">
        <v>3266</v>
      </c>
      <c r="B221" s="3" t="s">
        <v>3266</v>
      </c>
      <c r="C221" s="3" t="s">
        <v>7376</v>
      </c>
      <c r="D221" s="6">
        <v>6000</v>
      </c>
      <c r="E221" s="8">
        <v>7877</v>
      </c>
      <c r="F221" t="s">
        <v>8218</v>
      </c>
      <c r="G221" t="s">
        <v>8223</v>
      </c>
      <c r="H221" t="s">
        <v>8245</v>
      </c>
      <c r="I221">
        <v>1434142800</v>
      </c>
      <c r="J221">
        <v>1431435122</v>
      </c>
      <c r="K221" t="b">
        <v>1</v>
      </c>
      <c r="L221">
        <v>163</v>
      </c>
      <c r="M221" t="b">
        <v>1</v>
      </c>
      <c r="N221" t="s">
        <v>8269</v>
      </c>
      <c r="O221" s="9">
        <f t="shared" si="12"/>
        <v>131</v>
      </c>
      <c r="P221">
        <f t="shared" si="13"/>
        <v>48.33</v>
      </c>
      <c r="Q221" s="11" t="s">
        <v>8315</v>
      </c>
      <c r="R221" t="s">
        <v>8316</v>
      </c>
      <c r="S221" s="16">
        <f t="shared" si="14"/>
        <v>42136.536134259266</v>
      </c>
      <c r="T221" s="16">
        <f t="shared" si="15"/>
        <v>42167.875</v>
      </c>
    </row>
    <row r="222" spans="1:20" ht="42" x14ac:dyDescent="0.3">
      <c r="A222">
        <v>3267</v>
      </c>
      <c r="B222" s="3" t="s">
        <v>3267</v>
      </c>
      <c r="C222" s="3" t="s">
        <v>7377</v>
      </c>
      <c r="D222" s="6">
        <v>15000</v>
      </c>
      <c r="E222" s="8">
        <v>15315</v>
      </c>
      <c r="F222" t="s">
        <v>8218</v>
      </c>
      <c r="G222" t="s">
        <v>8223</v>
      </c>
      <c r="H222" t="s">
        <v>8245</v>
      </c>
      <c r="I222">
        <v>1437156660</v>
      </c>
      <c r="J222">
        <v>1434564660</v>
      </c>
      <c r="K222" t="b">
        <v>1</v>
      </c>
      <c r="L222">
        <v>288</v>
      </c>
      <c r="M222" t="b">
        <v>1</v>
      </c>
      <c r="N222" t="s">
        <v>8269</v>
      </c>
      <c r="O222" s="9">
        <f t="shared" si="12"/>
        <v>102</v>
      </c>
      <c r="P222">
        <f t="shared" si="13"/>
        <v>53.18</v>
      </c>
      <c r="Q222" s="11" t="s">
        <v>8315</v>
      </c>
      <c r="R222" t="s">
        <v>8316</v>
      </c>
      <c r="S222" s="16">
        <f t="shared" si="14"/>
        <v>42172.757638888885</v>
      </c>
      <c r="T222" s="16">
        <f t="shared" si="15"/>
        <v>42202.757638888885</v>
      </c>
    </row>
    <row r="223" spans="1:20" ht="42" x14ac:dyDescent="0.3">
      <c r="A223">
        <v>3268</v>
      </c>
      <c r="B223" s="3" t="s">
        <v>3268</v>
      </c>
      <c r="C223" s="3" t="s">
        <v>7378</v>
      </c>
      <c r="D223" s="6">
        <v>2000</v>
      </c>
      <c r="E223" s="8">
        <v>2560</v>
      </c>
      <c r="F223" t="s">
        <v>8218</v>
      </c>
      <c r="G223" t="s">
        <v>8223</v>
      </c>
      <c r="H223" t="s">
        <v>8245</v>
      </c>
      <c r="I223">
        <v>1472074928</v>
      </c>
      <c r="J223">
        <v>1470692528</v>
      </c>
      <c r="K223" t="b">
        <v>1</v>
      </c>
      <c r="L223">
        <v>42</v>
      </c>
      <c r="M223" t="b">
        <v>1</v>
      </c>
      <c r="N223" t="s">
        <v>8269</v>
      </c>
      <c r="O223" s="9">
        <f t="shared" si="12"/>
        <v>128</v>
      </c>
      <c r="P223">
        <f t="shared" si="13"/>
        <v>60.95</v>
      </c>
      <c r="Q223" s="11" t="s">
        <v>8315</v>
      </c>
      <c r="R223" t="s">
        <v>8316</v>
      </c>
      <c r="S223" s="16">
        <f t="shared" si="14"/>
        <v>42590.90425925926</v>
      </c>
      <c r="T223" s="16">
        <f t="shared" si="15"/>
        <v>42606.90425925926</v>
      </c>
    </row>
    <row r="224" spans="1:20" ht="42" x14ac:dyDescent="0.3">
      <c r="A224">
        <v>3269</v>
      </c>
      <c r="B224" s="3" t="s">
        <v>3269</v>
      </c>
      <c r="C224" s="3" t="s">
        <v>7379</v>
      </c>
      <c r="D224" s="6">
        <v>8000</v>
      </c>
      <c r="E224" s="8">
        <v>8120</v>
      </c>
      <c r="F224" t="s">
        <v>8218</v>
      </c>
      <c r="G224" t="s">
        <v>8224</v>
      </c>
      <c r="H224" t="s">
        <v>8246</v>
      </c>
      <c r="I224">
        <v>1434452400</v>
      </c>
      <c r="J224">
        <v>1431509397</v>
      </c>
      <c r="K224" t="b">
        <v>1</v>
      </c>
      <c r="L224">
        <v>70</v>
      </c>
      <c r="M224" t="b">
        <v>1</v>
      </c>
      <c r="N224" t="s">
        <v>8269</v>
      </c>
      <c r="O224" s="9">
        <f t="shared" si="12"/>
        <v>102</v>
      </c>
      <c r="P224">
        <f t="shared" si="13"/>
        <v>116</v>
      </c>
      <c r="Q224" s="11" t="s">
        <v>8315</v>
      </c>
      <c r="R224" t="s">
        <v>8316</v>
      </c>
      <c r="S224" s="16">
        <f t="shared" si="14"/>
        <v>42137.395798611105</v>
      </c>
      <c r="T224" s="16">
        <f t="shared" si="15"/>
        <v>42171.458333333328</v>
      </c>
    </row>
    <row r="225" spans="1:20" ht="42" x14ac:dyDescent="0.3">
      <c r="A225">
        <v>3270</v>
      </c>
      <c r="B225" s="3" t="s">
        <v>3270</v>
      </c>
      <c r="C225" s="3" t="s">
        <v>7380</v>
      </c>
      <c r="D225" s="6">
        <v>1800</v>
      </c>
      <c r="E225" s="8">
        <v>1830</v>
      </c>
      <c r="F225" t="s">
        <v>8218</v>
      </c>
      <c r="G225" t="s">
        <v>8224</v>
      </c>
      <c r="H225" t="s">
        <v>8246</v>
      </c>
      <c r="I225">
        <v>1436705265</v>
      </c>
      <c r="J225">
        <v>1434113265</v>
      </c>
      <c r="K225" t="b">
        <v>1</v>
      </c>
      <c r="L225">
        <v>30</v>
      </c>
      <c r="M225" t="b">
        <v>1</v>
      </c>
      <c r="N225" t="s">
        <v>8269</v>
      </c>
      <c r="O225" s="9">
        <f t="shared" si="12"/>
        <v>102</v>
      </c>
      <c r="P225">
        <f t="shared" si="13"/>
        <v>61</v>
      </c>
      <c r="Q225" s="11" t="s">
        <v>8315</v>
      </c>
      <c r="R225" t="s">
        <v>8316</v>
      </c>
      <c r="S225" s="16">
        <f t="shared" si="14"/>
        <v>42167.533159722225</v>
      </c>
      <c r="T225" s="16">
        <f t="shared" si="15"/>
        <v>42197.533159722225</v>
      </c>
    </row>
    <row r="226" spans="1:20" x14ac:dyDescent="0.3">
      <c r="A226">
        <v>3271</v>
      </c>
      <c r="B226" s="3" t="s">
        <v>3271</v>
      </c>
      <c r="C226" s="3" t="s">
        <v>7381</v>
      </c>
      <c r="D226" s="6">
        <v>1500</v>
      </c>
      <c r="E226" s="8">
        <v>1950</v>
      </c>
      <c r="F226" t="s">
        <v>8218</v>
      </c>
      <c r="G226" t="s">
        <v>8224</v>
      </c>
      <c r="H226" t="s">
        <v>8246</v>
      </c>
      <c r="I226">
        <v>1414927775</v>
      </c>
      <c r="J226">
        <v>1412332175</v>
      </c>
      <c r="K226" t="b">
        <v>1</v>
      </c>
      <c r="L226">
        <v>51</v>
      </c>
      <c r="M226" t="b">
        <v>1</v>
      </c>
      <c r="N226" t="s">
        <v>8269</v>
      </c>
      <c r="O226" s="9">
        <f t="shared" si="12"/>
        <v>130</v>
      </c>
      <c r="P226">
        <f t="shared" si="13"/>
        <v>38.24</v>
      </c>
      <c r="Q226" s="11" t="s">
        <v>8315</v>
      </c>
      <c r="R226" t="s">
        <v>8316</v>
      </c>
      <c r="S226" s="16">
        <f t="shared" si="14"/>
        <v>41915.437210648146</v>
      </c>
      <c r="T226" s="16">
        <f t="shared" si="15"/>
        <v>41945.478877314818</v>
      </c>
    </row>
    <row r="227" spans="1:20" ht="42" x14ac:dyDescent="0.3">
      <c r="A227">
        <v>3272</v>
      </c>
      <c r="B227" s="3" t="s">
        <v>3272</v>
      </c>
      <c r="C227" s="3" t="s">
        <v>7382</v>
      </c>
      <c r="D227" s="6">
        <v>10000</v>
      </c>
      <c r="E227" s="8">
        <v>15443</v>
      </c>
      <c r="F227" t="s">
        <v>8218</v>
      </c>
      <c r="G227" t="s">
        <v>8223</v>
      </c>
      <c r="H227" t="s">
        <v>8245</v>
      </c>
      <c r="I227">
        <v>1446814809</v>
      </c>
      <c r="J227">
        <v>1444219209</v>
      </c>
      <c r="K227" t="b">
        <v>1</v>
      </c>
      <c r="L227">
        <v>145</v>
      </c>
      <c r="M227" t="b">
        <v>1</v>
      </c>
      <c r="N227" t="s">
        <v>8269</v>
      </c>
      <c r="O227" s="9">
        <f t="shared" si="12"/>
        <v>154</v>
      </c>
      <c r="P227">
        <f t="shared" si="13"/>
        <v>106.5</v>
      </c>
      <c r="Q227" s="11" t="s">
        <v>8315</v>
      </c>
      <c r="R227" t="s">
        <v>8316</v>
      </c>
      <c r="S227" s="16">
        <f t="shared" si="14"/>
        <v>42284.500104166669</v>
      </c>
      <c r="T227" s="16">
        <f t="shared" si="15"/>
        <v>42314.541770833333</v>
      </c>
    </row>
    <row r="228" spans="1:20" ht="42" x14ac:dyDescent="0.3">
      <c r="A228">
        <v>3273</v>
      </c>
      <c r="B228" s="3" t="s">
        <v>3273</v>
      </c>
      <c r="C228" s="3" t="s">
        <v>7383</v>
      </c>
      <c r="D228" s="6">
        <v>4000</v>
      </c>
      <c r="E228" s="8">
        <v>4296</v>
      </c>
      <c r="F228" t="s">
        <v>8218</v>
      </c>
      <c r="G228" t="s">
        <v>8223</v>
      </c>
      <c r="H228" t="s">
        <v>8245</v>
      </c>
      <c r="I228">
        <v>1473879600</v>
      </c>
      <c r="J228">
        <v>1472498042</v>
      </c>
      <c r="K228" t="b">
        <v>1</v>
      </c>
      <c r="L228">
        <v>21</v>
      </c>
      <c r="M228" t="b">
        <v>1</v>
      </c>
      <c r="N228" t="s">
        <v>8269</v>
      </c>
      <c r="O228" s="9">
        <f t="shared" si="12"/>
        <v>107</v>
      </c>
      <c r="P228">
        <f t="shared" si="13"/>
        <v>204.57</v>
      </c>
      <c r="Q228" s="11" t="s">
        <v>8315</v>
      </c>
      <c r="R228" t="s">
        <v>8316</v>
      </c>
      <c r="S228" s="16">
        <f t="shared" si="14"/>
        <v>42611.801412037035</v>
      </c>
      <c r="T228" s="16">
        <f t="shared" si="15"/>
        <v>42627.791666666672</v>
      </c>
    </row>
    <row r="229" spans="1:20" ht="42" x14ac:dyDescent="0.3">
      <c r="A229">
        <v>3274</v>
      </c>
      <c r="B229" s="3" t="s">
        <v>3274</v>
      </c>
      <c r="C229" s="3" t="s">
        <v>7384</v>
      </c>
      <c r="D229" s="6">
        <v>15500</v>
      </c>
      <c r="E229" s="8">
        <v>15705</v>
      </c>
      <c r="F229" t="s">
        <v>8218</v>
      </c>
      <c r="G229" t="s">
        <v>8223</v>
      </c>
      <c r="H229" t="s">
        <v>8245</v>
      </c>
      <c r="I229">
        <v>1458075600</v>
      </c>
      <c r="J229">
        <v>1454259272</v>
      </c>
      <c r="K229" t="b">
        <v>1</v>
      </c>
      <c r="L229">
        <v>286</v>
      </c>
      <c r="M229" t="b">
        <v>1</v>
      </c>
      <c r="N229" t="s">
        <v>8269</v>
      </c>
      <c r="O229" s="9">
        <f t="shared" si="12"/>
        <v>101</v>
      </c>
      <c r="P229">
        <f t="shared" si="13"/>
        <v>54.91</v>
      </c>
      <c r="Q229" s="11" t="s">
        <v>8315</v>
      </c>
      <c r="R229" t="s">
        <v>8316</v>
      </c>
      <c r="S229" s="16">
        <f t="shared" si="14"/>
        <v>42400.704537037032</v>
      </c>
      <c r="T229" s="16">
        <f t="shared" si="15"/>
        <v>42444.875</v>
      </c>
    </row>
    <row r="230" spans="1:20" ht="42" x14ac:dyDescent="0.3">
      <c r="A230">
        <v>3275</v>
      </c>
      <c r="B230" s="3" t="s">
        <v>3275</v>
      </c>
      <c r="C230" s="3" t="s">
        <v>7385</v>
      </c>
      <c r="D230" s="6">
        <v>1800</v>
      </c>
      <c r="E230" s="8">
        <v>1805</v>
      </c>
      <c r="F230" t="s">
        <v>8218</v>
      </c>
      <c r="G230" t="s">
        <v>8223</v>
      </c>
      <c r="H230" t="s">
        <v>8245</v>
      </c>
      <c r="I230">
        <v>1423456200</v>
      </c>
      <c r="J230">
        <v>1421183271</v>
      </c>
      <c r="K230" t="b">
        <v>1</v>
      </c>
      <c r="L230">
        <v>12</v>
      </c>
      <c r="M230" t="b">
        <v>1</v>
      </c>
      <c r="N230" t="s">
        <v>8269</v>
      </c>
      <c r="O230" s="9">
        <f t="shared" si="12"/>
        <v>100</v>
      </c>
      <c r="P230">
        <f t="shared" si="13"/>
        <v>150.41999999999999</v>
      </c>
      <c r="Q230" s="11" t="s">
        <v>8315</v>
      </c>
      <c r="R230" t="s">
        <v>8316</v>
      </c>
      <c r="S230" s="16">
        <f t="shared" si="14"/>
        <v>42017.88045138889</v>
      </c>
      <c r="T230" s="16">
        <f t="shared" si="15"/>
        <v>42044.1875</v>
      </c>
    </row>
    <row r="231" spans="1:20" ht="42" x14ac:dyDescent="0.3">
      <c r="A231">
        <v>3276</v>
      </c>
      <c r="B231" s="3" t="s">
        <v>3276</v>
      </c>
      <c r="C231" s="3" t="s">
        <v>7386</v>
      </c>
      <c r="D231" s="6">
        <v>4500</v>
      </c>
      <c r="E231" s="8">
        <v>5258</v>
      </c>
      <c r="F231" t="s">
        <v>8218</v>
      </c>
      <c r="G231" t="s">
        <v>8228</v>
      </c>
      <c r="H231" t="s">
        <v>8250</v>
      </c>
      <c r="I231">
        <v>1459483140</v>
      </c>
      <c r="J231">
        <v>1456526879</v>
      </c>
      <c r="K231" t="b">
        <v>1</v>
      </c>
      <c r="L231">
        <v>100</v>
      </c>
      <c r="M231" t="b">
        <v>1</v>
      </c>
      <c r="N231" t="s">
        <v>8269</v>
      </c>
      <c r="O231" s="9">
        <f t="shared" si="12"/>
        <v>117</v>
      </c>
      <c r="P231">
        <f t="shared" si="13"/>
        <v>52.58</v>
      </c>
      <c r="Q231" s="11" t="s">
        <v>8315</v>
      </c>
      <c r="R231" t="s">
        <v>8316</v>
      </c>
      <c r="S231" s="16">
        <f t="shared" si="14"/>
        <v>42426.949988425928</v>
      </c>
      <c r="T231" s="16">
        <f t="shared" si="15"/>
        <v>42461.165972222225</v>
      </c>
    </row>
    <row r="232" spans="1:20" ht="42" x14ac:dyDescent="0.3">
      <c r="A232">
        <v>3277</v>
      </c>
      <c r="B232" s="3" t="s">
        <v>3277</v>
      </c>
      <c r="C232" s="3" t="s">
        <v>7387</v>
      </c>
      <c r="D232" s="6">
        <v>5000</v>
      </c>
      <c r="E232" s="8">
        <v>5430</v>
      </c>
      <c r="F232" t="s">
        <v>8218</v>
      </c>
      <c r="G232" t="s">
        <v>8224</v>
      </c>
      <c r="H232" t="s">
        <v>8246</v>
      </c>
      <c r="I232">
        <v>1416331406</v>
      </c>
      <c r="J232">
        <v>1413735806</v>
      </c>
      <c r="K232" t="b">
        <v>1</v>
      </c>
      <c r="L232">
        <v>100</v>
      </c>
      <c r="M232" t="b">
        <v>1</v>
      </c>
      <c r="N232" t="s">
        <v>8269</v>
      </c>
      <c r="O232" s="9">
        <f t="shared" si="12"/>
        <v>109</v>
      </c>
      <c r="P232">
        <f t="shared" si="13"/>
        <v>54.3</v>
      </c>
      <c r="Q232" s="11" t="s">
        <v>8315</v>
      </c>
      <c r="R232" t="s">
        <v>8316</v>
      </c>
      <c r="S232" s="16">
        <f t="shared" si="14"/>
        <v>41931.682939814818</v>
      </c>
      <c r="T232" s="16">
        <f t="shared" si="15"/>
        <v>41961.724606481483</v>
      </c>
    </row>
    <row r="233" spans="1:20" ht="42" x14ac:dyDescent="0.3">
      <c r="A233">
        <v>3278</v>
      </c>
      <c r="B233" s="3" t="s">
        <v>3278</v>
      </c>
      <c r="C233" s="3" t="s">
        <v>7388</v>
      </c>
      <c r="D233" s="6">
        <v>2500</v>
      </c>
      <c r="E233" s="8">
        <v>2585</v>
      </c>
      <c r="F233" t="s">
        <v>8218</v>
      </c>
      <c r="G233" t="s">
        <v>8224</v>
      </c>
      <c r="H233" t="s">
        <v>8246</v>
      </c>
      <c r="I233">
        <v>1433017303</v>
      </c>
      <c r="J233">
        <v>1430425303</v>
      </c>
      <c r="K233" t="b">
        <v>1</v>
      </c>
      <c r="L233">
        <v>34</v>
      </c>
      <c r="M233" t="b">
        <v>1</v>
      </c>
      <c r="N233" t="s">
        <v>8269</v>
      </c>
      <c r="O233" s="9">
        <f t="shared" si="12"/>
        <v>103</v>
      </c>
      <c r="P233">
        <f t="shared" si="13"/>
        <v>76.03</v>
      </c>
      <c r="Q233" s="11" t="s">
        <v>8315</v>
      </c>
      <c r="R233" t="s">
        <v>8316</v>
      </c>
      <c r="S233" s="16">
        <f t="shared" si="14"/>
        <v>42124.848414351851</v>
      </c>
      <c r="T233" s="16">
        <f t="shared" si="15"/>
        <v>42154.848414351851</v>
      </c>
    </row>
    <row r="234" spans="1:20" ht="42" x14ac:dyDescent="0.3">
      <c r="A234">
        <v>3279</v>
      </c>
      <c r="B234" s="3" t="s">
        <v>3279</v>
      </c>
      <c r="C234" s="3" t="s">
        <v>7389</v>
      </c>
      <c r="D234" s="6">
        <v>5800</v>
      </c>
      <c r="E234" s="8">
        <v>6628</v>
      </c>
      <c r="F234" t="s">
        <v>8218</v>
      </c>
      <c r="G234" t="s">
        <v>8223</v>
      </c>
      <c r="H234" t="s">
        <v>8245</v>
      </c>
      <c r="I234">
        <v>1459474059</v>
      </c>
      <c r="J234">
        <v>1456885659</v>
      </c>
      <c r="K234" t="b">
        <v>0</v>
      </c>
      <c r="L234">
        <v>63</v>
      </c>
      <c r="M234" t="b">
        <v>1</v>
      </c>
      <c r="N234" t="s">
        <v>8269</v>
      </c>
      <c r="O234" s="9">
        <f t="shared" si="12"/>
        <v>114</v>
      </c>
      <c r="P234">
        <f t="shared" si="13"/>
        <v>105.21</v>
      </c>
      <c r="Q234" s="11" t="s">
        <v>8315</v>
      </c>
      <c r="R234" t="s">
        <v>8316</v>
      </c>
      <c r="S234" s="16">
        <f t="shared" si="14"/>
        <v>42431.102534722217</v>
      </c>
      <c r="T234" s="16">
        <f t="shared" si="15"/>
        <v>42461.06086805556</v>
      </c>
    </row>
    <row r="235" spans="1:20" ht="42" x14ac:dyDescent="0.3">
      <c r="A235">
        <v>3280</v>
      </c>
      <c r="B235" s="3" t="s">
        <v>3280</v>
      </c>
      <c r="C235" s="3" t="s">
        <v>7390</v>
      </c>
      <c r="D235" s="6">
        <v>2000</v>
      </c>
      <c r="E235" s="8">
        <v>2060</v>
      </c>
      <c r="F235" t="s">
        <v>8218</v>
      </c>
      <c r="G235" t="s">
        <v>8223</v>
      </c>
      <c r="H235" t="s">
        <v>8245</v>
      </c>
      <c r="I235">
        <v>1433134800</v>
      </c>
      <c r="J235">
        <v>1430158198</v>
      </c>
      <c r="K235" t="b">
        <v>0</v>
      </c>
      <c r="L235">
        <v>30</v>
      </c>
      <c r="M235" t="b">
        <v>1</v>
      </c>
      <c r="N235" t="s">
        <v>8269</v>
      </c>
      <c r="O235" s="9">
        <f t="shared" si="12"/>
        <v>103</v>
      </c>
      <c r="P235">
        <f t="shared" si="13"/>
        <v>68.67</v>
      </c>
      <c r="Q235" s="11" t="s">
        <v>8315</v>
      </c>
      <c r="R235" t="s">
        <v>8316</v>
      </c>
      <c r="S235" s="16">
        <f t="shared" si="14"/>
        <v>42121.756921296299</v>
      </c>
      <c r="T235" s="16">
        <f t="shared" si="15"/>
        <v>42156.208333333328</v>
      </c>
    </row>
    <row r="236" spans="1:20" ht="28" x14ac:dyDescent="0.3">
      <c r="A236">
        <v>3281</v>
      </c>
      <c r="B236" s="3" t="s">
        <v>3281</v>
      </c>
      <c r="C236" s="3" t="s">
        <v>7391</v>
      </c>
      <c r="D236" s="6">
        <v>5000</v>
      </c>
      <c r="E236" s="8">
        <v>6080</v>
      </c>
      <c r="F236" t="s">
        <v>8218</v>
      </c>
      <c r="G236" t="s">
        <v>8223</v>
      </c>
      <c r="H236" t="s">
        <v>8245</v>
      </c>
      <c r="I236">
        <v>1441153705</v>
      </c>
      <c r="J236">
        <v>1438561705</v>
      </c>
      <c r="K236" t="b">
        <v>0</v>
      </c>
      <c r="L236">
        <v>47</v>
      </c>
      <c r="M236" t="b">
        <v>1</v>
      </c>
      <c r="N236" t="s">
        <v>8269</v>
      </c>
      <c r="O236" s="9">
        <f t="shared" si="12"/>
        <v>122</v>
      </c>
      <c r="P236">
        <f t="shared" si="13"/>
        <v>129.36000000000001</v>
      </c>
      <c r="Q236" s="11" t="s">
        <v>8315</v>
      </c>
      <c r="R236" t="s">
        <v>8316</v>
      </c>
      <c r="S236" s="16">
        <f t="shared" si="14"/>
        <v>42219.019733796296</v>
      </c>
      <c r="T236" s="16">
        <f t="shared" si="15"/>
        <v>42249.019733796296</v>
      </c>
    </row>
    <row r="237" spans="1:20" ht="42" x14ac:dyDescent="0.3">
      <c r="A237">
        <v>3282</v>
      </c>
      <c r="B237" s="3" t="s">
        <v>3282</v>
      </c>
      <c r="C237" s="3" t="s">
        <v>7392</v>
      </c>
      <c r="D237" s="6">
        <v>31000</v>
      </c>
      <c r="E237" s="8">
        <v>31820.5</v>
      </c>
      <c r="F237" t="s">
        <v>8218</v>
      </c>
      <c r="G237" t="s">
        <v>8223</v>
      </c>
      <c r="H237" t="s">
        <v>8245</v>
      </c>
      <c r="I237">
        <v>1461904788</v>
      </c>
      <c r="J237">
        <v>1458103188</v>
      </c>
      <c r="K237" t="b">
        <v>0</v>
      </c>
      <c r="L237">
        <v>237</v>
      </c>
      <c r="M237" t="b">
        <v>1</v>
      </c>
      <c r="N237" t="s">
        <v>8269</v>
      </c>
      <c r="O237" s="9">
        <f t="shared" si="12"/>
        <v>103</v>
      </c>
      <c r="P237">
        <f t="shared" si="13"/>
        <v>134.26</v>
      </c>
      <c r="Q237" s="11" t="s">
        <v>8315</v>
      </c>
      <c r="R237" t="s">
        <v>8316</v>
      </c>
      <c r="S237" s="16">
        <f t="shared" si="14"/>
        <v>42445.19430555556</v>
      </c>
      <c r="T237" s="16">
        <f t="shared" si="15"/>
        <v>42489.19430555556</v>
      </c>
    </row>
    <row r="238" spans="1:20" ht="42" x14ac:dyDescent="0.3">
      <c r="A238">
        <v>3283</v>
      </c>
      <c r="B238" s="3" t="s">
        <v>3283</v>
      </c>
      <c r="C238" s="3" t="s">
        <v>7393</v>
      </c>
      <c r="D238" s="6">
        <v>800</v>
      </c>
      <c r="E238" s="8">
        <v>838</v>
      </c>
      <c r="F238" t="s">
        <v>8218</v>
      </c>
      <c r="G238" t="s">
        <v>8224</v>
      </c>
      <c r="H238" t="s">
        <v>8246</v>
      </c>
      <c r="I238">
        <v>1455138000</v>
      </c>
      <c r="J238">
        <v>1452448298</v>
      </c>
      <c r="K238" t="b">
        <v>0</v>
      </c>
      <c r="L238">
        <v>47</v>
      </c>
      <c r="M238" t="b">
        <v>1</v>
      </c>
      <c r="N238" t="s">
        <v>8269</v>
      </c>
      <c r="O238" s="9">
        <f t="shared" si="12"/>
        <v>105</v>
      </c>
      <c r="P238">
        <f t="shared" si="13"/>
        <v>17.829999999999998</v>
      </c>
      <c r="Q238" s="11" t="s">
        <v>8315</v>
      </c>
      <c r="R238" t="s">
        <v>8316</v>
      </c>
      <c r="S238" s="16">
        <f t="shared" si="14"/>
        <v>42379.74418981481</v>
      </c>
      <c r="T238" s="16">
        <f t="shared" si="15"/>
        <v>42410.875</v>
      </c>
    </row>
    <row r="239" spans="1:20" ht="42" x14ac:dyDescent="0.3">
      <c r="A239">
        <v>3284</v>
      </c>
      <c r="B239" s="3" t="s">
        <v>3284</v>
      </c>
      <c r="C239" s="3" t="s">
        <v>7394</v>
      </c>
      <c r="D239" s="6">
        <v>3000</v>
      </c>
      <c r="E239" s="8">
        <v>3048</v>
      </c>
      <c r="F239" t="s">
        <v>8218</v>
      </c>
      <c r="G239" t="s">
        <v>8223</v>
      </c>
      <c r="H239" t="s">
        <v>8245</v>
      </c>
      <c r="I239">
        <v>1454047140</v>
      </c>
      <c r="J239">
        <v>1452546853</v>
      </c>
      <c r="K239" t="b">
        <v>0</v>
      </c>
      <c r="L239">
        <v>15</v>
      </c>
      <c r="M239" t="b">
        <v>1</v>
      </c>
      <c r="N239" t="s">
        <v>8269</v>
      </c>
      <c r="O239" s="9">
        <f t="shared" si="12"/>
        <v>102</v>
      </c>
      <c r="P239">
        <f t="shared" si="13"/>
        <v>203.2</v>
      </c>
      <c r="Q239" s="11" t="s">
        <v>8315</v>
      </c>
      <c r="R239" t="s">
        <v>8316</v>
      </c>
      <c r="S239" s="16">
        <f t="shared" si="14"/>
        <v>42380.884872685187</v>
      </c>
      <c r="T239" s="16">
        <f t="shared" si="15"/>
        <v>42398.249305555553</v>
      </c>
    </row>
    <row r="240" spans="1:20" x14ac:dyDescent="0.3">
      <c r="A240">
        <v>3285</v>
      </c>
      <c r="B240" s="3" t="s">
        <v>3285</v>
      </c>
      <c r="C240" s="3" t="s">
        <v>7395</v>
      </c>
      <c r="D240" s="6">
        <v>4999</v>
      </c>
      <c r="E240" s="8">
        <v>5604</v>
      </c>
      <c r="F240" t="s">
        <v>8218</v>
      </c>
      <c r="G240" t="s">
        <v>8223</v>
      </c>
      <c r="H240" t="s">
        <v>8245</v>
      </c>
      <c r="I240">
        <v>1488258000</v>
      </c>
      <c r="J240">
        <v>1485556626</v>
      </c>
      <c r="K240" t="b">
        <v>0</v>
      </c>
      <c r="L240">
        <v>81</v>
      </c>
      <c r="M240" t="b">
        <v>1</v>
      </c>
      <c r="N240" t="s">
        <v>8269</v>
      </c>
      <c r="O240" s="9">
        <f t="shared" si="12"/>
        <v>112</v>
      </c>
      <c r="P240">
        <f t="shared" si="13"/>
        <v>69.19</v>
      </c>
      <c r="Q240" s="11" t="s">
        <v>8315</v>
      </c>
      <c r="R240" t="s">
        <v>8316</v>
      </c>
      <c r="S240" s="16">
        <f t="shared" si="14"/>
        <v>42762.942430555559</v>
      </c>
      <c r="T240" s="16">
        <f t="shared" si="15"/>
        <v>42794.208333333328</v>
      </c>
    </row>
    <row r="241" spans="1:20" ht="42" x14ac:dyDescent="0.3">
      <c r="A241">
        <v>3286</v>
      </c>
      <c r="B241" s="3" t="s">
        <v>3286</v>
      </c>
      <c r="C241" s="3" t="s">
        <v>7396</v>
      </c>
      <c r="D241" s="6">
        <v>15000</v>
      </c>
      <c r="E241" s="8">
        <v>15265</v>
      </c>
      <c r="F241" t="s">
        <v>8218</v>
      </c>
      <c r="G241" t="s">
        <v>8223</v>
      </c>
      <c r="H241" t="s">
        <v>8245</v>
      </c>
      <c r="I241">
        <v>1471291782</v>
      </c>
      <c r="J241">
        <v>1468699782</v>
      </c>
      <c r="K241" t="b">
        <v>0</v>
      </c>
      <c r="L241">
        <v>122</v>
      </c>
      <c r="M241" t="b">
        <v>1</v>
      </c>
      <c r="N241" t="s">
        <v>8269</v>
      </c>
      <c r="O241" s="9">
        <f t="shared" si="12"/>
        <v>102</v>
      </c>
      <c r="P241">
        <f t="shared" si="13"/>
        <v>125.12</v>
      </c>
      <c r="Q241" s="11" t="s">
        <v>8315</v>
      </c>
      <c r="R241" t="s">
        <v>8316</v>
      </c>
      <c r="S241" s="16">
        <f t="shared" si="14"/>
        <v>42567.840069444443</v>
      </c>
      <c r="T241" s="16">
        <f t="shared" si="15"/>
        <v>42597.840069444443</v>
      </c>
    </row>
    <row r="242" spans="1:20" ht="28" x14ac:dyDescent="0.3">
      <c r="A242">
        <v>3287</v>
      </c>
      <c r="B242" s="3" t="s">
        <v>3287</v>
      </c>
      <c r="C242" s="3" t="s">
        <v>7397</v>
      </c>
      <c r="D242" s="6">
        <v>2500</v>
      </c>
      <c r="E242" s="8">
        <v>2500</v>
      </c>
      <c r="F242" t="s">
        <v>8218</v>
      </c>
      <c r="G242" t="s">
        <v>8228</v>
      </c>
      <c r="H242" t="s">
        <v>8250</v>
      </c>
      <c r="I242">
        <v>1448733628</v>
      </c>
      <c r="J242">
        <v>1446573628</v>
      </c>
      <c r="K242" t="b">
        <v>0</v>
      </c>
      <c r="L242">
        <v>34</v>
      </c>
      <c r="M242" t="b">
        <v>1</v>
      </c>
      <c r="N242" t="s">
        <v>8269</v>
      </c>
      <c r="O242" s="9">
        <f t="shared" si="12"/>
        <v>100</v>
      </c>
      <c r="P242">
        <f t="shared" si="13"/>
        <v>73.53</v>
      </c>
      <c r="Q242" s="11" t="s">
        <v>8315</v>
      </c>
      <c r="R242" t="s">
        <v>8316</v>
      </c>
      <c r="S242" s="16">
        <f t="shared" si="14"/>
        <v>42311.750324074077</v>
      </c>
      <c r="T242" s="16">
        <f t="shared" si="15"/>
        <v>42336.750324074077</v>
      </c>
    </row>
    <row r="243" spans="1:20" ht="42" x14ac:dyDescent="0.3">
      <c r="A243">
        <v>3288</v>
      </c>
      <c r="B243" s="3" t="s">
        <v>3288</v>
      </c>
      <c r="C243" s="3" t="s">
        <v>7398</v>
      </c>
      <c r="D243" s="6">
        <v>10000</v>
      </c>
      <c r="E243" s="8">
        <v>10026.49</v>
      </c>
      <c r="F243" t="s">
        <v>8218</v>
      </c>
      <c r="G243" t="s">
        <v>8224</v>
      </c>
      <c r="H243" t="s">
        <v>8246</v>
      </c>
      <c r="I243">
        <v>1466463600</v>
      </c>
      <c r="J243">
        <v>1463337315</v>
      </c>
      <c r="K243" t="b">
        <v>0</v>
      </c>
      <c r="L243">
        <v>207</v>
      </c>
      <c r="M243" t="b">
        <v>1</v>
      </c>
      <c r="N243" t="s">
        <v>8269</v>
      </c>
      <c r="O243" s="9">
        <f t="shared" si="12"/>
        <v>100</v>
      </c>
      <c r="P243">
        <f t="shared" si="13"/>
        <v>48.44</v>
      </c>
      <c r="Q243" s="11" t="s">
        <v>8315</v>
      </c>
      <c r="R243" t="s">
        <v>8316</v>
      </c>
      <c r="S243" s="16">
        <f t="shared" si="14"/>
        <v>42505.774479166663</v>
      </c>
      <c r="T243" s="16">
        <f t="shared" si="15"/>
        <v>42541.958333333328</v>
      </c>
    </row>
    <row r="244" spans="1:20" ht="42" x14ac:dyDescent="0.3">
      <c r="A244">
        <v>3289</v>
      </c>
      <c r="B244" s="3" t="s">
        <v>3289</v>
      </c>
      <c r="C244" s="3" t="s">
        <v>7399</v>
      </c>
      <c r="D244" s="6">
        <v>500</v>
      </c>
      <c r="E244" s="8">
        <v>665.21</v>
      </c>
      <c r="F244" t="s">
        <v>8218</v>
      </c>
      <c r="G244" t="s">
        <v>8224</v>
      </c>
      <c r="H244" t="s">
        <v>8246</v>
      </c>
      <c r="I244">
        <v>1487580602</v>
      </c>
      <c r="J244">
        <v>1485161402</v>
      </c>
      <c r="K244" t="b">
        <v>0</v>
      </c>
      <c r="L244">
        <v>25</v>
      </c>
      <c r="M244" t="b">
        <v>1</v>
      </c>
      <c r="N244" t="s">
        <v>8269</v>
      </c>
      <c r="O244" s="9">
        <f t="shared" si="12"/>
        <v>133</v>
      </c>
      <c r="P244">
        <f t="shared" si="13"/>
        <v>26.61</v>
      </c>
      <c r="Q244" s="11" t="s">
        <v>8315</v>
      </c>
      <c r="R244" t="s">
        <v>8316</v>
      </c>
      <c r="S244" s="16">
        <f t="shared" si="14"/>
        <v>42758.368078703701</v>
      </c>
      <c r="T244" s="16">
        <f t="shared" si="15"/>
        <v>42786.368078703701</v>
      </c>
    </row>
    <row r="245" spans="1:20" ht="70" x14ac:dyDescent="0.3">
      <c r="A245">
        <v>3290</v>
      </c>
      <c r="B245" s="3" t="s">
        <v>3290</v>
      </c>
      <c r="C245" s="3" t="s">
        <v>7400</v>
      </c>
      <c r="D245" s="6">
        <v>2000</v>
      </c>
      <c r="E245" s="8">
        <v>2424</v>
      </c>
      <c r="F245" t="s">
        <v>8218</v>
      </c>
      <c r="G245" t="s">
        <v>8224</v>
      </c>
      <c r="H245" t="s">
        <v>8246</v>
      </c>
      <c r="I245">
        <v>1489234891</v>
      </c>
      <c r="J245">
        <v>1486642891</v>
      </c>
      <c r="K245" t="b">
        <v>0</v>
      </c>
      <c r="L245">
        <v>72</v>
      </c>
      <c r="M245" t="b">
        <v>1</v>
      </c>
      <c r="N245" t="s">
        <v>8269</v>
      </c>
      <c r="O245" s="9">
        <f t="shared" si="12"/>
        <v>121</v>
      </c>
      <c r="P245">
        <f t="shared" si="13"/>
        <v>33.67</v>
      </c>
      <c r="Q245" s="11" t="s">
        <v>8315</v>
      </c>
      <c r="R245" t="s">
        <v>8316</v>
      </c>
      <c r="S245" s="16">
        <f t="shared" si="14"/>
        <v>42775.51494212963</v>
      </c>
      <c r="T245" s="16">
        <f t="shared" si="15"/>
        <v>42805.51494212963</v>
      </c>
    </row>
    <row r="246" spans="1:20" ht="42" x14ac:dyDescent="0.3">
      <c r="A246">
        <v>3291</v>
      </c>
      <c r="B246" s="3" t="s">
        <v>3291</v>
      </c>
      <c r="C246" s="3" t="s">
        <v>7401</v>
      </c>
      <c r="D246" s="6">
        <v>500</v>
      </c>
      <c r="E246" s="8">
        <v>570</v>
      </c>
      <c r="F246" t="s">
        <v>8218</v>
      </c>
      <c r="G246" t="s">
        <v>8223</v>
      </c>
      <c r="H246" t="s">
        <v>8245</v>
      </c>
      <c r="I246">
        <v>1442462340</v>
      </c>
      <c r="J246">
        <v>1439743900</v>
      </c>
      <c r="K246" t="b">
        <v>0</v>
      </c>
      <c r="L246">
        <v>14</v>
      </c>
      <c r="M246" t="b">
        <v>1</v>
      </c>
      <c r="N246" t="s">
        <v>8269</v>
      </c>
      <c r="O246" s="9">
        <f t="shared" si="12"/>
        <v>114</v>
      </c>
      <c r="P246">
        <f t="shared" si="13"/>
        <v>40.71</v>
      </c>
      <c r="Q246" s="11" t="s">
        <v>8315</v>
      </c>
      <c r="R246" t="s">
        <v>8316</v>
      </c>
      <c r="S246" s="16">
        <f t="shared" si="14"/>
        <v>42232.702546296292</v>
      </c>
      <c r="T246" s="16">
        <f t="shared" si="15"/>
        <v>42264.165972222225</v>
      </c>
    </row>
    <row r="247" spans="1:20" ht="42" x14ac:dyDescent="0.3">
      <c r="A247">
        <v>3292</v>
      </c>
      <c r="B247" s="3" t="s">
        <v>3292</v>
      </c>
      <c r="C247" s="3" t="s">
        <v>7402</v>
      </c>
      <c r="D247" s="6">
        <v>101</v>
      </c>
      <c r="E247" s="8">
        <v>289</v>
      </c>
      <c r="F247" t="s">
        <v>8218</v>
      </c>
      <c r="G247" t="s">
        <v>8224</v>
      </c>
      <c r="H247" t="s">
        <v>8246</v>
      </c>
      <c r="I247">
        <v>1449257348</v>
      </c>
      <c r="J247">
        <v>1444069748</v>
      </c>
      <c r="K247" t="b">
        <v>0</v>
      </c>
      <c r="L247">
        <v>15</v>
      </c>
      <c r="M247" t="b">
        <v>1</v>
      </c>
      <c r="N247" t="s">
        <v>8269</v>
      </c>
      <c r="O247" s="9">
        <f t="shared" si="12"/>
        <v>286</v>
      </c>
      <c r="P247">
        <f t="shared" si="13"/>
        <v>19.27</v>
      </c>
      <c r="Q247" s="11" t="s">
        <v>8315</v>
      </c>
      <c r="R247" t="s">
        <v>8316</v>
      </c>
      <c r="S247" s="16">
        <f t="shared" si="14"/>
        <v>42282.770231481481</v>
      </c>
      <c r="T247" s="16">
        <f t="shared" si="15"/>
        <v>42342.811898148153</v>
      </c>
    </row>
    <row r="248" spans="1:20" ht="42" x14ac:dyDescent="0.3">
      <c r="A248">
        <v>3293</v>
      </c>
      <c r="B248" s="3" t="s">
        <v>3293</v>
      </c>
      <c r="C248" s="3" t="s">
        <v>7403</v>
      </c>
      <c r="D248" s="6">
        <v>4500</v>
      </c>
      <c r="E248" s="8">
        <v>7670</v>
      </c>
      <c r="F248" t="s">
        <v>8218</v>
      </c>
      <c r="G248" t="s">
        <v>8227</v>
      </c>
      <c r="H248" t="s">
        <v>8249</v>
      </c>
      <c r="I248">
        <v>1488622352</v>
      </c>
      <c r="J248">
        <v>1486030352</v>
      </c>
      <c r="K248" t="b">
        <v>0</v>
      </c>
      <c r="L248">
        <v>91</v>
      </c>
      <c r="M248" t="b">
        <v>1</v>
      </c>
      <c r="N248" t="s">
        <v>8269</v>
      </c>
      <c r="O248" s="9">
        <f t="shared" si="12"/>
        <v>170</v>
      </c>
      <c r="P248">
        <f t="shared" si="13"/>
        <v>84.29</v>
      </c>
      <c r="Q248" s="11" t="s">
        <v>8315</v>
      </c>
      <c r="R248" t="s">
        <v>8316</v>
      </c>
      <c r="S248" s="16">
        <f t="shared" si="14"/>
        <v>42768.425370370373</v>
      </c>
      <c r="T248" s="16">
        <f t="shared" si="15"/>
        <v>42798.425370370373</v>
      </c>
    </row>
    <row r="249" spans="1:20" ht="42" x14ac:dyDescent="0.3">
      <c r="A249">
        <v>3294</v>
      </c>
      <c r="B249" s="3" t="s">
        <v>3294</v>
      </c>
      <c r="C249" s="3" t="s">
        <v>7404</v>
      </c>
      <c r="D249" s="6">
        <v>600</v>
      </c>
      <c r="E249" s="8">
        <v>710</v>
      </c>
      <c r="F249" t="s">
        <v>8218</v>
      </c>
      <c r="G249" t="s">
        <v>8224</v>
      </c>
      <c r="H249" t="s">
        <v>8246</v>
      </c>
      <c r="I249">
        <v>1434459554</v>
      </c>
      <c r="J249">
        <v>1431867554</v>
      </c>
      <c r="K249" t="b">
        <v>0</v>
      </c>
      <c r="L249">
        <v>24</v>
      </c>
      <c r="M249" t="b">
        <v>1</v>
      </c>
      <c r="N249" t="s">
        <v>8269</v>
      </c>
      <c r="O249" s="9">
        <f t="shared" si="12"/>
        <v>118</v>
      </c>
      <c r="P249">
        <f t="shared" si="13"/>
        <v>29.58</v>
      </c>
      <c r="Q249" s="11" t="s">
        <v>8315</v>
      </c>
      <c r="R249" t="s">
        <v>8316</v>
      </c>
      <c r="S249" s="16">
        <f t="shared" si="14"/>
        <v>42141.541134259256</v>
      </c>
      <c r="T249" s="16">
        <f t="shared" si="15"/>
        <v>42171.541134259256</v>
      </c>
    </row>
    <row r="250" spans="1:20" ht="42" x14ac:dyDescent="0.3">
      <c r="A250">
        <v>3295</v>
      </c>
      <c r="B250" s="3" t="s">
        <v>3295</v>
      </c>
      <c r="C250" s="3" t="s">
        <v>7405</v>
      </c>
      <c r="D250" s="6">
        <v>700</v>
      </c>
      <c r="E250" s="8">
        <v>720.01</v>
      </c>
      <c r="F250" t="s">
        <v>8218</v>
      </c>
      <c r="G250" t="s">
        <v>8224</v>
      </c>
      <c r="H250" t="s">
        <v>8246</v>
      </c>
      <c r="I250">
        <v>1474886229</v>
      </c>
      <c r="J250">
        <v>1472294229</v>
      </c>
      <c r="K250" t="b">
        <v>0</v>
      </c>
      <c r="L250">
        <v>27</v>
      </c>
      <c r="M250" t="b">
        <v>1</v>
      </c>
      <c r="N250" t="s">
        <v>8269</v>
      </c>
      <c r="O250" s="9">
        <f t="shared" si="12"/>
        <v>103</v>
      </c>
      <c r="P250">
        <f t="shared" si="13"/>
        <v>26.67</v>
      </c>
      <c r="Q250" s="11" t="s">
        <v>8315</v>
      </c>
      <c r="R250" t="s">
        <v>8316</v>
      </c>
      <c r="S250" s="16">
        <f t="shared" si="14"/>
        <v>42609.442465277782</v>
      </c>
      <c r="T250" s="16">
        <f t="shared" si="15"/>
        <v>42639.442465277782</v>
      </c>
    </row>
    <row r="251" spans="1:20" ht="42" x14ac:dyDescent="0.3">
      <c r="A251">
        <v>3296</v>
      </c>
      <c r="B251" s="3" t="s">
        <v>3296</v>
      </c>
      <c r="C251" s="3" t="s">
        <v>7406</v>
      </c>
      <c r="D251" s="6">
        <v>1500</v>
      </c>
      <c r="E251" s="8">
        <v>2161</v>
      </c>
      <c r="F251" t="s">
        <v>8218</v>
      </c>
      <c r="G251" t="s">
        <v>8224</v>
      </c>
      <c r="H251" t="s">
        <v>8246</v>
      </c>
      <c r="I251">
        <v>1448229600</v>
      </c>
      <c r="J251">
        <v>1446401372</v>
      </c>
      <c r="K251" t="b">
        <v>0</v>
      </c>
      <c r="L251">
        <v>47</v>
      </c>
      <c r="M251" t="b">
        <v>1</v>
      </c>
      <c r="N251" t="s">
        <v>8269</v>
      </c>
      <c r="O251" s="9">
        <f t="shared" si="12"/>
        <v>144</v>
      </c>
      <c r="P251">
        <f t="shared" si="13"/>
        <v>45.98</v>
      </c>
      <c r="Q251" s="11" t="s">
        <v>8315</v>
      </c>
      <c r="R251" t="s">
        <v>8316</v>
      </c>
      <c r="S251" s="16">
        <f t="shared" si="14"/>
        <v>42309.756620370375</v>
      </c>
      <c r="T251" s="16">
        <f t="shared" si="15"/>
        <v>42330.916666666672</v>
      </c>
    </row>
    <row r="252" spans="1:20" ht="42" x14ac:dyDescent="0.3">
      <c r="A252">
        <v>3297</v>
      </c>
      <c r="B252" s="3" t="s">
        <v>3297</v>
      </c>
      <c r="C252" s="3" t="s">
        <v>7407</v>
      </c>
      <c r="D252" s="6">
        <v>5500</v>
      </c>
      <c r="E252" s="8">
        <v>5504</v>
      </c>
      <c r="F252" t="s">
        <v>8218</v>
      </c>
      <c r="G252" t="s">
        <v>8224</v>
      </c>
      <c r="H252" t="s">
        <v>8246</v>
      </c>
      <c r="I252">
        <v>1438037940</v>
      </c>
      <c r="J252">
        <v>1436380256</v>
      </c>
      <c r="K252" t="b">
        <v>0</v>
      </c>
      <c r="L252">
        <v>44</v>
      </c>
      <c r="M252" t="b">
        <v>1</v>
      </c>
      <c r="N252" t="s">
        <v>8269</v>
      </c>
      <c r="O252" s="9">
        <f t="shared" si="12"/>
        <v>100</v>
      </c>
      <c r="P252">
        <f t="shared" si="13"/>
        <v>125.09</v>
      </c>
      <c r="Q252" s="11" t="s">
        <v>8315</v>
      </c>
      <c r="R252" t="s">
        <v>8316</v>
      </c>
      <c r="S252" s="16">
        <f t="shared" si="14"/>
        <v>42193.771481481483</v>
      </c>
      <c r="T252" s="16">
        <f t="shared" si="15"/>
        <v>42212.957638888889</v>
      </c>
    </row>
    <row r="253" spans="1:20" ht="42" x14ac:dyDescent="0.3">
      <c r="A253">
        <v>3298</v>
      </c>
      <c r="B253" s="3" t="s">
        <v>3298</v>
      </c>
      <c r="C253" s="3" t="s">
        <v>7408</v>
      </c>
      <c r="D253" s="6">
        <v>10000</v>
      </c>
      <c r="E253" s="8">
        <v>10173</v>
      </c>
      <c r="F253" t="s">
        <v>8218</v>
      </c>
      <c r="G253" t="s">
        <v>8223</v>
      </c>
      <c r="H253" t="s">
        <v>8245</v>
      </c>
      <c r="I253">
        <v>1442102400</v>
      </c>
      <c r="J253">
        <v>1440370768</v>
      </c>
      <c r="K253" t="b">
        <v>0</v>
      </c>
      <c r="L253">
        <v>72</v>
      </c>
      <c r="M253" t="b">
        <v>1</v>
      </c>
      <c r="N253" t="s">
        <v>8269</v>
      </c>
      <c r="O253" s="9">
        <f t="shared" si="12"/>
        <v>102</v>
      </c>
      <c r="P253">
        <f t="shared" si="13"/>
        <v>141.29</v>
      </c>
      <c r="Q253" s="11" t="s">
        <v>8315</v>
      </c>
      <c r="R253" t="s">
        <v>8316</v>
      </c>
      <c r="S253" s="16">
        <f t="shared" si="14"/>
        <v>42239.957962962959</v>
      </c>
      <c r="T253" s="16">
        <f t="shared" si="15"/>
        <v>42260</v>
      </c>
    </row>
    <row r="254" spans="1:20" ht="42" x14ac:dyDescent="0.3">
      <c r="A254">
        <v>3299</v>
      </c>
      <c r="B254" s="3" t="s">
        <v>3299</v>
      </c>
      <c r="C254" s="3" t="s">
        <v>7409</v>
      </c>
      <c r="D254" s="6">
        <v>3000</v>
      </c>
      <c r="E254" s="8">
        <v>3486</v>
      </c>
      <c r="F254" t="s">
        <v>8218</v>
      </c>
      <c r="G254" t="s">
        <v>8223</v>
      </c>
      <c r="H254" t="s">
        <v>8245</v>
      </c>
      <c r="I254">
        <v>1444860063</v>
      </c>
      <c r="J254">
        <v>1442268063</v>
      </c>
      <c r="K254" t="b">
        <v>0</v>
      </c>
      <c r="L254">
        <v>63</v>
      </c>
      <c r="M254" t="b">
        <v>1</v>
      </c>
      <c r="N254" t="s">
        <v>8269</v>
      </c>
      <c r="O254" s="9">
        <f t="shared" si="12"/>
        <v>116</v>
      </c>
      <c r="P254">
        <f t="shared" si="13"/>
        <v>55.33</v>
      </c>
      <c r="Q254" s="11" t="s">
        <v>8315</v>
      </c>
      <c r="R254" t="s">
        <v>8316</v>
      </c>
      <c r="S254" s="16">
        <f t="shared" si="14"/>
        <v>42261.917395833334</v>
      </c>
      <c r="T254" s="16">
        <f t="shared" si="15"/>
        <v>42291.917395833334</v>
      </c>
    </row>
    <row r="255" spans="1:20" ht="42" x14ac:dyDescent="0.3">
      <c r="A255">
        <v>3300</v>
      </c>
      <c r="B255" s="3" t="s">
        <v>3300</v>
      </c>
      <c r="C255" s="3" t="s">
        <v>7410</v>
      </c>
      <c r="D255" s="6">
        <v>3000</v>
      </c>
      <c r="E255" s="8">
        <v>4085</v>
      </c>
      <c r="F255" t="s">
        <v>8218</v>
      </c>
      <c r="G255" t="s">
        <v>8223</v>
      </c>
      <c r="H255" t="s">
        <v>8245</v>
      </c>
      <c r="I255">
        <v>1430329862</v>
      </c>
      <c r="J255">
        <v>1428515462</v>
      </c>
      <c r="K255" t="b">
        <v>0</v>
      </c>
      <c r="L255">
        <v>88</v>
      </c>
      <c r="M255" t="b">
        <v>1</v>
      </c>
      <c r="N255" t="s">
        <v>8269</v>
      </c>
      <c r="O255" s="9">
        <f t="shared" si="12"/>
        <v>136</v>
      </c>
      <c r="P255">
        <f t="shared" si="13"/>
        <v>46.42</v>
      </c>
      <c r="Q255" s="11" t="s">
        <v>8315</v>
      </c>
      <c r="R255" t="s">
        <v>8316</v>
      </c>
      <c r="S255" s="16">
        <f t="shared" si="14"/>
        <v>42102.743773148148</v>
      </c>
      <c r="T255" s="16">
        <f t="shared" si="15"/>
        <v>42123.743773148148</v>
      </c>
    </row>
    <row r="256" spans="1:20" ht="42" x14ac:dyDescent="0.3">
      <c r="A256">
        <v>3301</v>
      </c>
      <c r="B256" s="3" t="s">
        <v>3301</v>
      </c>
      <c r="C256" s="3" t="s">
        <v>7411</v>
      </c>
      <c r="D256" s="6">
        <v>3000</v>
      </c>
      <c r="E256" s="8">
        <v>4004</v>
      </c>
      <c r="F256" t="s">
        <v>8218</v>
      </c>
      <c r="G256" t="s">
        <v>8223</v>
      </c>
      <c r="H256" t="s">
        <v>8245</v>
      </c>
      <c r="I256">
        <v>1470034740</v>
      </c>
      <c r="J256">
        <v>1466185176</v>
      </c>
      <c r="K256" t="b">
        <v>0</v>
      </c>
      <c r="L256">
        <v>70</v>
      </c>
      <c r="M256" t="b">
        <v>1</v>
      </c>
      <c r="N256" t="s">
        <v>8269</v>
      </c>
      <c r="O256" s="9">
        <f t="shared" si="12"/>
        <v>133</v>
      </c>
      <c r="P256">
        <f t="shared" si="13"/>
        <v>57.2</v>
      </c>
      <c r="Q256" s="11" t="s">
        <v>8315</v>
      </c>
      <c r="R256" t="s">
        <v>8316</v>
      </c>
      <c r="S256" s="16">
        <f t="shared" si="14"/>
        <v>42538.73583333334</v>
      </c>
      <c r="T256" s="16">
        <f t="shared" si="15"/>
        <v>42583.290972222225</v>
      </c>
    </row>
    <row r="257" spans="1:20" x14ac:dyDescent="0.3">
      <c r="A257">
        <v>3302</v>
      </c>
      <c r="B257" s="3" t="s">
        <v>3302</v>
      </c>
      <c r="C257" s="3" t="s">
        <v>7412</v>
      </c>
      <c r="D257" s="6">
        <v>8400</v>
      </c>
      <c r="E257" s="8">
        <v>8685</v>
      </c>
      <c r="F257" t="s">
        <v>8218</v>
      </c>
      <c r="G257" t="s">
        <v>8226</v>
      </c>
      <c r="H257" t="s">
        <v>8248</v>
      </c>
      <c r="I257">
        <v>1481099176</v>
      </c>
      <c r="J257">
        <v>1478507176</v>
      </c>
      <c r="K257" t="b">
        <v>0</v>
      </c>
      <c r="L257">
        <v>50</v>
      </c>
      <c r="M257" t="b">
        <v>1</v>
      </c>
      <c r="N257" t="s">
        <v>8269</v>
      </c>
      <c r="O257" s="9">
        <f t="shared" si="12"/>
        <v>103</v>
      </c>
      <c r="P257">
        <f t="shared" si="13"/>
        <v>173.7</v>
      </c>
      <c r="Q257" s="11" t="s">
        <v>8315</v>
      </c>
      <c r="R257" t="s">
        <v>8316</v>
      </c>
      <c r="S257" s="16">
        <f t="shared" si="14"/>
        <v>42681.35157407407</v>
      </c>
      <c r="T257" s="16">
        <f t="shared" si="15"/>
        <v>42711.35157407407</v>
      </c>
    </row>
    <row r="258" spans="1:20" ht="42" x14ac:dyDescent="0.3">
      <c r="A258">
        <v>3303</v>
      </c>
      <c r="B258" s="3" t="s">
        <v>3303</v>
      </c>
      <c r="C258" s="3" t="s">
        <v>7413</v>
      </c>
      <c r="D258" s="6">
        <v>1800</v>
      </c>
      <c r="E258" s="8">
        <v>2086</v>
      </c>
      <c r="F258" t="s">
        <v>8218</v>
      </c>
      <c r="G258" t="s">
        <v>8223</v>
      </c>
      <c r="H258" t="s">
        <v>8245</v>
      </c>
      <c r="I258">
        <v>1427553484</v>
      </c>
      <c r="J258">
        <v>1424533084</v>
      </c>
      <c r="K258" t="b">
        <v>0</v>
      </c>
      <c r="L258">
        <v>35</v>
      </c>
      <c r="M258" t="b">
        <v>1</v>
      </c>
      <c r="N258" t="s">
        <v>8269</v>
      </c>
      <c r="O258" s="9">
        <f t="shared" ref="O258:O321" si="16">ROUND(E258/D258*100,0)</f>
        <v>116</v>
      </c>
      <c r="P258">
        <f t="shared" ref="P258:P321" si="17">IFERROR(ROUND(E258/L258,2),0)</f>
        <v>59.6</v>
      </c>
      <c r="Q258" s="11" t="s">
        <v>8315</v>
      </c>
      <c r="R258" t="s">
        <v>8316</v>
      </c>
      <c r="S258" s="16">
        <f t="shared" ref="S258:S321" si="18">(((J258/60)/60/24)+DATE(1970,1,1))</f>
        <v>42056.65143518518</v>
      </c>
      <c r="T258" s="16">
        <f t="shared" ref="T258:T321" si="19">(((I258/60)/60)/24)+DATE(1970,1,1)</f>
        <v>42091.609768518523</v>
      </c>
    </row>
    <row r="259" spans="1:20" ht="42" x14ac:dyDescent="0.3">
      <c r="A259">
        <v>3304</v>
      </c>
      <c r="B259" s="3" t="s">
        <v>3304</v>
      </c>
      <c r="C259" s="3" t="s">
        <v>7414</v>
      </c>
      <c r="D259" s="6">
        <v>15000</v>
      </c>
      <c r="E259" s="8">
        <v>15677.5</v>
      </c>
      <c r="F259" t="s">
        <v>8218</v>
      </c>
      <c r="G259" t="s">
        <v>8223</v>
      </c>
      <c r="H259" t="s">
        <v>8245</v>
      </c>
      <c r="I259">
        <v>1482418752</v>
      </c>
      <c r="J259">
        <v>1479826752</v>
      </c>
      <c r="K259" t="b">
        <v>0</v>
      </c>
      <c r="L259">
        <v>175</v>
      </c>
      <c r="M259" t="b">
        <v>1</v>
      </c>
      <c r="N259" t="s">
        <v>8269</v>
      </c>
      <c r="O259" s="9">
        <f t="shared" si="16"/>
        <v>105</v>
      </c>
      <c r="P259">
        <f t="shared" si="17"/>
        <v>89.59</v>
      </c>
      <c r="Q259" s="11" t="s">
        <v>8315</v>
      </c>
      <c r="R259" t="s">
        <v>8316</v>
      </c>
      <c r="S259" s="16">
        <f t="shared" si="18"/>
        <v>42696.624444444446</v>
      </c>
      <c r="T259" s="16">
        <f t="shared" si="19"/>
        <v>42726.624444444446</v>
      </c>
    </row>
    <row r="260" spans="1:20" ht="42" x14ac:dyDescent="0.3">
      <c r="A260">
        <v>3305</v>
      </c>
      <c r="B260" s="3" t="s">
        <v>3305</v>
      </c>
      <c r="C260" s="3" t="s">
        <v>7415</v>
      </c>
      <c r="D260" s="6">
        <v>4000</v>
      </c>
      <c r="E260" s="8">
        <v>4081</v>
      </c>
      <c r="F260" t="s">
        <v>8218</v>
      </c>
      <c r="G260" t="s">
        <v>8223</v>
      </c>
      <c r="H260" t="s">
        <v>8245</v>
      </c>
      <c r="I260">
        <v>1438374748</v>
      </c>
      <c r="J260">
        <v>1435782748</v>
      </c>
      <c r="K260" t="b">
        <v>0</v>
      </c>
      <c r="L260">
        <v>20</v>
      </c>
      <c r="M260" t="b">
        <v>1</v>
      </c>
      <c r="N260" t="s">
        <v>8269</v>
      </c>
      <c r="O260" s="9">
        <f t="shared" si="16"/>
        <v>102</v>
      </c>
      <c r="P260">
        <f t="shared" si="17"/>
        <v>204.05</v>
      </c>
      <c r="Q260" s="11" t="s">
        <v>8315</v>
      </c>
      <c r="R260" t="s">
        <v>8316</v>
      </c>
      <c r="S260" s="16">
        <f t="shared" si="18"/>
        <v>42186.855879629627</v>
      </c>
      <c r="T260" s="16">
        <f t="shared" si="19"/>
        <v>42216.855879629627</v>
      </c>
    </row>
    <row r="261" spans="1:20" ht="42" x14ac:dyDescent="0.3">
      <c r="A261">
        <v>3306</v>
      </c>
      <c r="B261" s="3" t="s">
        <v>3306</v>
      </c>
      <c r="C261" s="3" t="s">
        <v>7416</v>
      </c>
      <c r="D261" s="6">
        <v>1500</v>
      </c>
      <c r="E261" s="8">
        <v>2630</v>
      </c>
      <c r="F261" t="s">
        <v>8218</v>
      </c>
      <c r="G261" t="s">
        <v>8223</v>
      </c>
      <c r="H261" t="s">
        <v>8245</v>
      </c>
      <c r="I261">
        <v>1465527600</v>
      </c>
      <c r="J261">
        <v>1462252542</v>
      </c>
      <c r="K261" t="b">
        <v>0</v>
      </c>
      <c r="L261">
        <v>54</v>
      </c>
      <c r="M261" t="b">
        <v>1</v>
      </c>
      <c r="N261" t="s">
        <v>8269</v>
      </c>
      <c r="O261" s="9">
        <f t="shared" si="16"/>
        <v>175</v>
      </c>
      <c r="P261">
        <f t="shared" si="17"/>
        <v>48.7</v>
      </c>
      <c r="Q261" s="11" t="s">
        <v>8315</v>
      </c>
      <c r="R261" t="s">
        <v>8316</v>
      </c>
      <c r="S261" s="16">
        <f t="shared" si="18"/>
        <v>42493.219236111108</v>
      </c>
      <c r="T261" s="16">
        <f t="shared" si="19"/>
        <v>42531.125</v>
      </c>
    </row>
    <row r="262" spans="1:20" ht="42" x14ac:dyDescent="0.3">
      <c r="A262">
        <v>3307</v>
      </c>
      <c r="B262" s="3" t="s">
        <v>3307</v>
      </c>
      <c r="C262" s="3" t="s">
        <v>7417</v>
      </c>
      <c r="D262" s="6">
        <v>1000</v>
      </c>
      <c r="E262" s="8">
        <v>1066.8</v>
      </c>
      <c r="F262" t="s">
        <v>8218</v>
      </c>
      <c r="G262" t="s">
        <v>8223</v>
      </c>
      <c r="H262" t="s">
        <v>8245</v>
      </c>
      <c r="I262">
        <v>1463275339</v>
      </c>
      <c r="J262">
        <v>1460683339</v>
      </c>
      <c r="K262" t="b">
        <v>0</v>
      </c>
      <c r="L262">
        <v>20</v>
      </c>
      <c r="M262" t="b">
        <v>1</v>
      </c>
      <c r="N262" t="s">
        <v>8269</v>
      </c>
      <c r="O262" s="9">
        <f t="shared" si="16"/>
        <v>107</v>
      </c>
      <c r="P262">
        <f t="shared" si="17"/>
        <v>53.34</v>
      </c>
      <c r="Q262" s="11" t="s">
        <v>8315</v>
      </c>
      <c r="R262" t="s">
        <v>8316</v>
      </c>
      <c r="S262" s="16">
        <f t="shared" si="18"/>
        <v>42475.057164351849</v>
      </c>
      <c r="T262" s="16">
        <f t="shared" si="19"/>
        <v>42505.057164351849</v>
      </c>
    </row>
    <row r="263" spans="1:20" ht="42" x14ac:dyDescent="0.3">
      <c r="A263">
        <v>3308</v>
      </c>
      <c r="B263" s="3" t="s">
        <v>3308</v>
      </c>
      <c r="C263" s="3" t="s">
        <v>7418</v>
      </c>
      <c r="D263" s="6">
        <v>3500</v>
      </c>
      <c r="E263" s="8">
        <v>4280</v>
      </c>
      <c r="F263" t="s">
        <v>8218</v>
      </c>
      <c r="G263" t="s">
        <v>8223</v>
      </c>
      <c r="H263" t="s">
        <v>8245</v>
      </c>
      <c r="I263">
        <v>1460581365</v>
      </c>
      <c r="J263">
        <v>1458766965</v>
      </c>
      <c r="K263" t="b">
        <v>0</v>
      </c>
      <c r="L263">
        <v>57</v>
      </c>
      <c r="M263" t="b">
        <v>1</v>
      </c>
      <c r="N263" t="s">
        <v>8269</v>
      </c>
      <c r="O263" s="9">
        <f t="shared" si="16"/>
        <v>122</v>
      </c>
      <c r="P263">
        <f t="shared" si="17"/>
        <v>75.09</v>
      </c>
      <c r="Q263" s="11" t="s">
        <v>8315</v>
      </c>
      <c r="R263" t="s">
        <v>8316</v>
      </c>
      <c r="S263" s="16">
        <f t="shared" si="18"/>
        <v>42452.876909722225</v>
      </c>
      <c r="T263" s="16">
        <f t="shared" si="19"/>
        <v>42473.876909722225</v>
      </c>
    </row>
    <row r="264" spans="1:20" ht="28" x14ac:dyDescent="0.3">
      <c r="A264">
        <v>3309</v>
      </c>
      <c r="B264" s="3" t="s">
        <v>3309</v>
      </c>
      <c r="C264" s="3" t="s">
        <v>7419</v>
      </c>
      <c r="D264" s="6">
        <v>350</v>
      </c>
      <c r="E264" s="8">
        <v>558</v>
      </c>
      <c r="F264" t="s">
        <v>8218</v>
      </c>
      <c r="G264" t="s">
        <v>8224</v>
      </c>
      <c r="H264" t="s">
        <v>8246</v>
      </c>
      <c r="I264">
        <v>1476632178</v>
      </c>
      <c r="J264">
        <v>1473953778</v>
      </c>
      <c r="K264" t="b">
        <v>0</v>
      </c>
      <c r="L264">
        <v>31</v>
      </c>
      <c r="M264" t="b">
        <v>1</v>
      </c>
      <c r="N264" t="s">
        <v>8269</v>
      </c>
      <c r="O264" s="9">
        <f t="shared" si="16"/>
        <v>159</v>
      </c>
      <c r="P264">
        <f t="shared" si="17"/>
        <v>18</v>
      </c>
      <c r="Q264" s="11" t="s">
        <v>8315</v>
      </c>
      <c r="R264" t="s">
        <v>8316</v>
      </c>
      <c r="S264" s="16">
        <f t="shared" si="18"/>
        <v>42628.650208333333</v>
      </c>
      <c r="T264" s="16">
        <f t="shared" si="19"/>
        <v>42659.650208333333</v>
      </c>
    </row>
    <row r="265" spans="1:20" ht="28" x14ac:dyDescent="0.3">
      <c r="A265">
        <v>3310</v>
      </c>
      <c r="B265" s="3" t="s">
        <v>3310</v>
      </c>
      <c r="C265" s="3" t="s">
        <v>7420</v>
      </c>
      <c r="D265" s="6">
        <v>6500</v>
      </c>
      <c r="E265" s="8">
        <v>6505</v>
      </c>
      <c r="F265" t="s">
        <v>8218</v>
      </c>
      <c r="G265" t="s">
        <v>8223</v>
      </c>
      <c r="H265" t="s">
        <v>8245</v>
      </c>
      <c r="I265">
        <v>1444169825</v>
      </c>
      <c r="J265">
        <v>1441577825</v>
      </c>
      <c r="K265" t="b">
        <v>0</v>
      </c>
      <c r="L265">
        <v>31</v>
      </c>
      <c r="M265" t="b">
        <v>1</v>
      </c>
      <c r="N265" t="s">
        <v>8269</v>
      </c>
      <c r="O265" s="9">
        <f t="shared" si="16"/>
        <v>100</v>
      </c>
      <c r="P265">
        <f t="shared" si="17"/>
        <v>209.84</v>
      </c>
      <c r="Q265" s="11" t="s">
        <v>8315</v>
      </c>
      <c r="R265" t="s">
        <v>8316</v>
      </c>
      <c r="S265" s="16">
        <f t="shared" si="18"/>
        <v>42253.928530092591</v>
      </c>
      <c r="T265" s="16">
        <f t="shared" si="19"/>
        <v>42283.928530092591</v>
      </c>
    </row>
    <row r="266" spans="1:20" ht="42" x14ac:dyDescent="0.3">
      <c r="A266">
        <v>3311</v>
      </c>
      <c r="B266" s="3" t="s">
        <v>3311</v>
      </c>
      <c r="C266" s="3" t="s">
        <v>7421</v>
      </c>
      <c r="D266" s="6">
        <v>2500</v>
      </c>
      <c r="E266" s="8">
        <v>2746</v>
      </c>
      <c r="F266" t="s">
        <v>8218</v>
      </c>
      <c r="G266" t="s">
        <v>8223</v>
      </c>
      <c r="H266" t="s">
        <v>8245</v>
      </c>
      <c r="I266">
        <v>1445065210</v>
      </c>
      <c r="J266">
        <v>1442473210</v>
      </c>
      <c r="K266" t="b">
        <v>0</v>
      </c>
      <c r="L266">
        <v>45</v>
      </c>
      <c r="M266" t="b">
        <v>1</v>
      </c>
      <c r="N266" t="s">
        <v>8269</v>
      </c>
      <c r="O266" s="9">
        <f t="shared" si="16"/>
        <v>110</v>
      </c>
      <c r="P266">
        <f t="shared" si="17"/>
        <v>61.02</v>
      </c>
      <c r="Q266" s="11" t="s">
        <v>8315</v>
      </c>
      <c r="R266" t="s">
        <v>8316</v>
      </c>
      <c r="S266" s="16">
        <f t="shared" si="18"/>
        <v>42264.29178240741</v>
      </c>
      <c r="T266" s="16">
        <f t="shared" si="19"/>
        <v>42294.29178240741</v>
      </c>
    </row>
    <row r="267" spans="1:20" ht="42" x14ac:dyDescent="0.3">
      <c r="A267">
        <v>3312</v>
      </c>
      <c r="B267" s="3" t="s">
        <v>3312</v>
      </c>
      <c r="C267" s="3" t="s">
        <v>7422</v>
      </c>
      <c r="D267" s="6">
        <v>2500</v>
      </c>
      <c r="E267" s="8">
        <v>2501</v>
      </c>
      <c r="F267" t="s">
        <v>8218</v>
      </c>
      <c r="G267" t="s">
        <v>8223</v>
      </c>
      <c r="H267" t="s">
        <v>8245</v>
      </c>
      <c r="I267">
        <v>1478901600</v>
      </c>
      <c r="J267">
        <v>1477077946</v>
      </c>
      <c r="K267" t="b">
        <v>0</v>
      </c>
      <c r="L267">
        <v>41</v>
      </c>
      <c r="M267" t="b">
        <v>1</v>
      </c>
      <c r="N267" t="s">
        <v>8269</v>
      </c>
      <c r="O267" s="9">
        <f t="shared" si="16"/>
        <v>100</v>
      </c>
      <c r="P267">
        <f t="shared" si="17"/>
        <v>61</v>
      </c>
      <c r="Q267" s="11" t="s">
        <v>8315</v>
      </c>
      <c r="R267" t="s">
        <v>8316</v>
      </c>
      <c r="S267" s="16">
        <f t="shared" si="18"/>
        <v>42664.809560185182</v>
      </c>
      <c r="T267" s="16">
        <f t="shared" si="19"/>
        <v>42685.916666666672</v>
      </c>
    </row>
    <row r="268" spans="1:20" ht="42" x14ac:dyDescent="0.3">
      <c r="A268">
        <v>3313</v>
      </c>
      <c r="B268" s="3" t="s">
        <v>3313</v>
      </c>
      <c r="C268" s="3" t="s">
        <v>7423</v>
      </c>
      <c r="D268" s="6">
        <v>2000</v>
      </c>
      <c r="E268" s="8">
        <v>2321</v>
      </c>
      <c r="F268" t="s">
        <v>8218</v>
      </c>
      <c r="G268" t="s">
        <v>8223</v>
      </c>
      <c r="H268" t="s">
        <v>8245</v>
      </c>
      <c r="I268">
        <v>1453856400</v>
      </c>
      <c r="J268">
        <v>1452664317</v>
      </c>
      <c r="K268" t="b">
        <v>0</v>
      </c>
      <c r="L268">
        <v>29</v>
      </c>
      <c r="M268" t="b">
        <v>1</v>
      </c>
      <c r="N268" t="s">
        <v>8269</v>
      </c>
      <c r="O268" s="9">
        <f t="shared" si="16"/>
        <v>116</v>
      </c>
      <c r="P268">
        <f t="shared" si="17"/>
        <v>80.03</v>
      </c>
      <c r="Q268" s="11" t="s">
        <v>8315</v>
      </c>
      <c r="R268" t="s">
        <v>8316</v>
      </c>
      <c r="S268" s="16">
        <f t="shared" si="18"/>
        <v>42382.244409722218</v>
      </c>
      <c r="T268" s="16">
        <f t="shared" si="19"/>
        <v>42396.041666666672</v>
      </c>
    </row>
    <row r="269" spans="1:20" ht="42" x14ac:dyDescent="0.3">
      <c r="A269">
        <v>3314</v>
      </c>
      <c r="B269" s="3" t="s">
        <v>3314</v>
      </c>
      <c r="C269" s="3" t="s">
        <v>7424</v>
      </c>
      <c r="D269" s="6">
        <v>800</v>
      </c>
      <c r="E269" s="8">
        <v>1686</v>
      </c>
      <c r="F269" t="s">
        <v>8218</v>
      </c>
      <c r="G269" t="s">
        <v>8224</v>
      </c>
      <c r="H269" t="s">
        <v>8246</v>
      </c>
      <c r="I269">
        <v>1431115500</v>
      </c>
      <c r="J269">
        <v>1428733511</v>
      </c>
      <c r="K269" t="b">
        <v>0</v>
      </c>
      <c r="L269">
        <v>58</v>
      </c>
      <c r="M269" t="b">
        <v>1</v>
      </c>
      <c r="N269" t="s">
        <v>8269</v>
      </c>
      <c r="O269" s="9">
        <f t="shared" si="16"/>
        <v>211</v>
      </c>
      <c r="P269">
        <f t="shared" si="17"/>
        <v>29.07</v>
      </c>
      <c r="Q269" s="11" t="s">
        <v>8315</v>
      </c>
      <c r="R269" t="s">
        <v>8316</v>
      </c>
      <c r="S269" s="16">
        <f t="shared" si="18"/>
        <v>42105.267488425925</v>
      </c>
      <c r="T269" s="16">
        <f t="shared" si="19"/>
        <v>42132.836805555555</v>
      </c>
    </row>
    <row r="270" spans="1:20" ht="42" x14ac:dyDescent="0.3">
      <c r="A270">
        <v>3315</v>
      </c>
      <c r="B270" s="3" t="s">
        <v>3315</v>
      </c>
      <c r="C270" s="3" t="s">
        <v>7425</v>
      </c>
      <c r="D270" s="6">
        <v>4000</v>
      </c>
      <c r="E270" s="8">
        <v>4400</v>
      </c>
      <c r="F270" t="s">
        <v>8218</v>
      </c>
      <c r="G270" t="s">
        <v>8224</v>
      </c>
      <c r="H270" t="s">
        <v>8246</v>
      </c>
      <c r="I270">
        <v>1462519041</v>
      </c>
      <c r="J270">
        <v>1459927041</v>
      </c>
      <c r="K270" t="b">
        <v>0</v>
      </c>
      <c r="L270">
        <v>89</v>
      </c>
      <c r="M270" t="b">
        <v>1</v>
      </c>
      <c r="N270" t="s">
        <v>8269</v>
      </c>
      <c r="O270" s="9">
        <f t="shared" si="16"/>
        <v>110</v>
      </c>
      <c r="P270">
        <f t="shared" si="17"/>
        <v>49.44</v>
      </c>
      <c r="Q270" s="11" t="s">
        <v>8315</v>
      </c>
      <c r="R270" t="s">
        <v>8316</v>
      </c>
      <c r="S270" s="16">
        <f t="shared" si="18"/>
        <v>42466.303715277783</v>
      </c>
      <c r="T270" s="16">
        <f t="shared" si="19"/>
        <v>42496.303715277783</v>
      </c>
    </row>
    <row r="271" spans="1:20" ht="70" x14ac:dyDescent="0.3">
      <c r="A271">
        <v>3316</v>
      </c>
      <c r="B271" s="3" t="s">
        <v>3316</v>
      </c>
      <c r="C271" s="3" t="s">
        <v>7426</v>
      </c>
      <c r="D271" s="6">
        <v>11737</v>
      </c>
      <c r="E271" s="8">
        <v>11747.18</v>
      </c>
      <c r="F271" t="s">
        <v>8218</v>
      </c>
      <c r="G271" t="s">
        <v>8223</v>
      </c>
      <c r="H271" t="s">
        <v>8245</v>
      </c>
      <c r="I271">
        <v>1407506040</v>
      </c>
      <c r="J271">
        <v>1404680075</v>
      </c>
      <c r="K271" t="b">
        <v>0</v>
      </c>
      <c r="L271">
        <v>125</v>
      </c>
      <c r="M271" t="b">
        <v>1</v>
      </c>
      <c r="N271" t="s">
        <v>8269</v>
      </c>
      <c r="O271" s="9">
        <f t="shared" si="16"/>
        <v>100</v>
      </c>
      <c r="P271">
        <f t="shared" si="17"/>
        <v>93.98</v>
      </c>
      <c r="Q271" s="11" t="s">
        <v>8315</v>
      </c>
      <c r="R271" t="s">
        <v>8316</v>
      </c>
      <c r="S271" s="16">
        <f t="shared" si="18"/>
        <v>41826.871238425927</v>
      </c>
      <c r="T271" s="16">
        <f t="shared" si="19"/>
        <v>41859.57916666667</v>
      </c>
    </row>
    <row r="272" spans="1:20" ht="42" x14ac:dyDescent="0.3">
      <c r="A272">
        <v>3317</v>
      </c>
      <c r="B272" s="3" t="s">
        <v>3317</v>
      </c>
      <c r="C272" s="3" t="s">
        <v>7427</v>
      </c>
      <c r="D272" s="6">
        <v>1050</v>
      </c>
      <c r="E272" s="8">
        <v>1115</v>
      </c>
      <c r="F272" t="s">
        <v>8218</v>
      </c>
      <c r="G272" t="s">
        <v>8223</v>
      </c>
      <c r="H272" t="s">
        <v>8245</v>
      </c>
      <c r="I272">
        <v>1465347424</v>
      </c>
      <c r="J272">
        <v>1462755424</v>
      </c>
      <c r="K272" t="b">
        <v>0</v>
      </c>
      <c r="L272">
        <v>18</v>
      </c>
      <c r="M272" t="b">
        <v>1</v>
      </c>
      <c r="N272" t="s">
        <v>8269</v>
      </c>
      <c r="O272" s="9">
        <f t="shared" si="16"/>
        <v>106</v>
      </c>
      <c r="P272">
        <f t="shared" si="17"/>
        <v>61.94</v>
      </c>
      <c r="Q272" s="11" t="s">
        <v>8315</v>
      </c>
      <c r="R272" t="s">
        <v>8316</v>
      </c>
      <c r="S272" s="16">
        <f t="shared" si="18"/>
        <v>42499.039629629624</v>
      </c>
      <c r="T272" s="16">
        <f t="shared" si="19"/>
        <v>42529.039629629624</v>
      </c>
    </row>
    <row r="273" spans="1:20" ht="28" x14ac:dyDescent="0.3">
      <c r="A273">
        <v>3318</v>
      </c>
      <c r="B273" s="3" t="s">
        <v>3318</v>
      </c>
      <c r="C273" s="3" t="s">
        <v>7428</v>
      </c>
      <c r="D273" s="6">
        <v>2000</v>
      </c>
      <c r="E273" s="8">
        <v>2512</v>
      </c>
      <c r="F273" t="s">
        <v>8218</v>
      </c>
      <c r="G273" t="s">
        <v>8228</v>
      </c>
      <c r="H273" t="s">
        <v>8250</v>
      </c>
      <c r="I273">
        <v>1460341800</v>
      </c>
      <c r="J273">
        <v>1456902893</v>
      </c>
      <c r="K273" t="b">
        <v>0</v>
      </c>
      <c r="L273">
        <v>32</v>
      </c>
      <c r="M273" t="b">
        <v>1</v>
      </c>
      <c r="N273" t="s">
        <v>8269</v>
      </c>
      <c r="O273" s="9">
        <f t="shared" si="16"/>
        <v>126</v>
      </c>
      <c r="P273">
        <f t="shared" si="17"/>
        <v>78.5</v>
      </c>
      <c r="Q273" s="11" t="s">
        <v>8315</v>
      </c>
      <c r="R273" t="s">
        <v>8316</v>
      </c>
      <c r="S273" s="16">
        <f t="shared" si="18"/>
        <v>42431.302002314813</v>
      </c>
      <c r="T273" s="16">
        <f t="shared" si="19"/>
        <v>42471.104166666672</v>
      </c>
    </row>
    <row r="274" spans="1:20" ht="42" x14ac:dyDescent="0.3">
      <c r="A274">
        <v>3319</v>
      </c>
      <c r="B274" s="3" t="s">
        <v>3319</v>
      </c>
      <c r="C274" s="3" t="s">
        <v>7429</v>
      </c>
      <c r="D274" s="6">
        <v>500</v>
      </c>
      <c r="E274" s="8">
        <v>540</v>
      </c>
      <c r="F274" t="s">
        <v>8218</v>
      </c>
      <c r="G274" t="s">
        <v>8224</v>
      </c>
      <c r="H274" t="s">
        <v>8246</v>
      </c>
      <c r="I274">
        <v>1422712986</v>
      </c>
      <c r="J274">
        <v>1418824986</v>
      </c>
      <c r="K274" t="b">
        <v>0</v>
      </c>
      <c r="L274">
        <v>16</v>
      </c>
      <c r="M274" t="b">
        <v>1</v>
      </c>
      <c r="N274" t="s">
        <v>8269</v>
      </c>
      <c r="O274" s="9">
        <f t="shared" si="16"/>
        <v>108</v>
      </c>
      <c r="P274">
        <f t="shared" si="17"/>
        <v>33.75</v>
      </c>
      <c r="Q274" s="11" t="s">
        <v>8315</v>
      </c>
      <c r="R274" t="s">
        <v>8316</v>
      </c>
      <c r="S274" s="16">
        <f t="shared" si="18"/>
        <v>41990.585486111115</v>
      </c>
      <c r="T274" s="16">
        <f t="shared" si="19"/>
        <v>42035.585486111115</v>
      </c>
    </row>
    <row r="275" spans="1:20" ht="42" x14ac:dyDescent="0.3">
      <c r="A275">
        <v>3320</v>
      </c>
      <c r="B275" s="3" t="s">
        <v>3320</v>
      </c>
      <c r="C275" s="3" t="s">
        <v>7430</v>
      </c>
      <c r="D275" s="6">
        <v>2500</v>
      </c>
      <c r="E275" s="8">
        <v>2525</v>
      </c>
      <c r="F275" t="s">
        <v>8218</v>
      </c>
      <c r="G275" t="s">
        <v>8223</v>
      </c>
      <c r="H275" t="s">
        <v>8245</v>
      </c>
      <c r="I275">
        <v>1466557557</v>
      </c>
      <c r="J275">
        <v>1463965557</v>
      </c>
      <c r="K275" t="b">
        <v>0</v>
      </c>
      <c r="L275">
        <v>38</v>
      </c>
      <c r="M275" t="b">
        <v>1</v>
      </c>
      <c r="N275" t="s">
        <v>8269</v>
      </c>
      <c r="O275" s="9">
        <f t="shared" si="16"/>
        <v>101</v>
      </c>
      <c r="P275">
        <f t="shared" si="17"/>
        <v>66.45</v>
      </c>
      <c r="Q275" s="11" t="s">
        <v>8315</v>
      </c>
      <c r="R275" t="s">
        <v>8316</v>
      </c>
      <c r="S275" s="16">
        <f t="shared" si="18"/>
        <v>42513.045798611114</v>
      </c>
      <c r="T275" s="16">
        <f t="shared" si="19"/>
        <v>42543.045798611114</v>
      </c>
    </row>
    <row r="276" spans="1:20" ht="42" x14ac:dyDescent="0.3">
      <c r="A276">
        <v>3321</v>
      </c>
      <c r="B276" s="3" t="s">
        <v>3321</v>
      </c>
      <c r="C276" s="3" t="s">
        <v>7431</v>
      </c>
      <c r="D276" s="6">
        <v>500</v>
      </c>
      <c r="E276" s="8">
        <v>537</v>
      </c>
      <c r="F276" t="s">
        <v>8218</v>
      </c>
      <c r="G276" t="s">
        <v>8223</v>
      </c>
      <c r="H276" t="s">
        <v>8245</v>
      </c>
      <c r="I276">
        <v>1413431940</v>
      </c>
      <c r="J276">
        <v>1412216665</v>
      </c>
      <c r="K276" t="b">
        <v>0</v>
      </c>
      <c r="L276">
        <v>15</v>
      </c>
      <c r="M276" t="b">
        <v>1</v>
      </c>
      <c r="N276" t="s">
        <v>8269</v>
      </c>
      <c r="O276" s="9">
        <f t="shared" si="16"/>
        <v>107</v>
      </c>
      <c r="P276">
        <f t="shared" si="17"/>
        <v>35.799999999999997</v>
      </c>
      <c r="Q276" s="11" t="s">
        <v>8315</v>
      </c>
      <c r="R276" t="s">
        <v>8316</v>
      </c>
      <c r="S276" s="16">
        <f t="shared" si="18"/>
        <v>41914.100289351853</v>
      </c>
      <c r="T276" s="16">
        <f t="shared" si="19"/>
        <v>41928.165972222225</v>
      </c>
    </row>
    <row r="277" spans="1:20" ht="42" x14ac:dyDescent="0.3">
      <c r="A277">
        <v>3322</v>
      </c>
      <c r="B277" s="3" t="s">
        <v>3322</v>
      </c>
      <c r="C277" s="3" t="s">
        <v>7432</v>
      </c>
      <c r="D277" s="6">
        <v>3300</v>
      </c>
      <c r="E277" s="8">
        <v>3350</v>
      </c>
      <c r="F277" t="s">
        <v>8218</v>
      </c>
      <c r="G277" t="s">
        <v>8223</v>
      </c>
      <c r="H277" t="s">
        <v>8245</v>
      </c>
      <c r="I277">
        <v>1466567700</v>
      </c>
      <c r="J277">
        <v>1464653696</v>
      </c>
      <c r="K277" t="b">
        <v>0</v>
      </c>
      <c r="L277">
        <v>23</v>
      </c>
      <c r="M277" t="b">
        <v>1</v>
      </c>
      <c r="N277" t="s">
        <v>8269</v>
      </c>
      <c r="O277" s="9">
        <f t="shared" si="16"/>
        <v>102</v>
      </c>
      <c r="P277">
        <f t="shared" si="17"/>
        <v>145.65</v>
      </c>
      <c r="Q277" s="11" t="s">
        <v>8315</v>
      </c>
      <c r="R277" t="s">
        <v>8316</v>
      </c>
      <c r="S277" s="16">
        <f t="shared" si="18"/>
        <v>42521.010370370372</v>
      </c>
      <c r="T277" s="16">
        <f t="shared" si="19"/>
        <v>42543.163194444445</v>
      </c>
    </row>
    <row r="278" spans="1:20" ht="42" x14ac:dyDescent="0.3">
      <c r="A278">
        <v>3323</v>
      </c>
      <c r="B278" s="3" t="s">
        <v>3323</v>
      </c>
      <c r="C278" s="3" t="s">
        <v>7433</v>
      </c>
      <c r="D278" s="6">
        <v>1000</v>
      </c>
      <c r="E278" s="8">
        <v>1259</v>
      </c>
      <c r="F278" t="s">
        <v>8218</v>
      </c>
      <c r="G278" t="s">
        <v>8224</v>
      </c>
      <c r="H278" t="s">
        <v>8246</v>
      </c>
      <c r="I278">
        <v>1474793208</v>
      </c>
      <c r="J278">
        <v>1472201208</v>
      </c>
      <c r="K278" t="b">
        <v>0</v>
      </c>
      <c r="L278">
        <v>49</v>
      </c>
      <c r="M278" t="b">
        <v>1</v>
      </c>
      <c r="N278" t="s">
        <v>8269</v>
      </c>
      <c r="O278" s="9">
        <f t="shared" si="16"/>
        <v>126</v>
      </c>
      <c r="P278">
        <f t="shared" si="17"/>
        <v>25.69</v>
      </c>
      <c r="Q278" s="11" t="s">
        <v>8315</v>
      </c>
      <c r="R278" t="s">
        <v>8316</v>
      </c>
      <c r="S278" s="16">
        <f t="shared" si="18"/>
        <v>42608.36583333333</v>
      </c>
      <c r="T278" s="16">
        <f t="shared" si="19"/>
        <v>42638.36583333333</v>
      </c>
    </row>
    <row r="279" spans="1:20" ht="28" x14ac:dyDescent="0.3">
      <c r="A279">
        <v>3324</v>
      </c>
      <c r="B279" s="3" t="s">
        <v>3324</v>
      </c>
      <c r="C279" s="3" t="s">
        <v>7434</v>
      </c>
      <c r="D279" s="6">
        <v>1500</v>
      </c>
      <c r="E279" s="8">
        <v>1525</v>
      </c>
      <c r="F279" t="s">
        <v>8218</v>
      </c>
      <c r="G279" t="s">
        <v>8240</v>
      </c>
      <c r="H279" t="s">
        <v>8248</v>
      </c>
      <c r="I279">
        <v>1465135190</v>
      </c>
      <c r="J279">
        <v>1463925590</v>
      </c>
      <c r="K279" t="b">
        <v>0</v>
      </c>
      <c r="L279">
        <v>10</v>
      </c>
      <c r="M279" t="b">
        <v>1</v>
      </c>
      <c r="N279" t="s">
        <v>8269</v>
      </c>
      <c r="O279" s="9">
        <f t="shared" si="16"/>
        <v>102</v>
      </c>
      <c r="P279">
        <f t="shared" si="17"/>
        <v>152.5</v>
      </c>
      <c r="Q279" s="11" t="s">
        <v>8315</v>
      </c>
      <c r="R279" t="s">
        <v>8316</v>
      </c>
      <c r="S279" s="16">
        <f t="shared" si="18"/>
        <v>42512.58321759259</v>
      </c>
      <c r="T279" s="16">
        <f t="shared" si="19"/>
        <v>42526.58321759259</v>
      </c>
    </row>
    <row r="280" spans="1:20" ht="42" x14ac:dyDescent="0.3">
      <c r="A280">
        <v>3325</v>
      </c>
      <c r="B280" s="3" t="s">
        <v>3325</v>
      </c>
      <c r="C280" s="3" t="s">
        <v>7435</v>
      </c>
      <c r="D280" s="6">
        <v>400</v>
      </c>
      <c r="E280" s="8">
        <v>450</v>
      </c>
      <c r="F280" t="s">
        <v>8218</v>
      </c>
      <c r="G280" t="s">
        <v>8224</v>
      </c>
      <c r="H280" t="s">
        <v>8246</v>
      </c>
      <c r="I280">
        <v>1428256277</v>
      </c>
      <c r="J280">
        <v>1425235877</v>
      </c>
      <c r="K280" t="b">
        <v>0</v>
      </c>
      <c r="L280">
        <v>15</v>
      </c>
      <c r="M280" t="b">
        <v>1</v>
      </c>
      <c r="N280" t="s">
        <v>8269</v>
      </c>
      <c r="O280" s="9">
        <f t="shared" si="16"/>
        <v>113</v>
      </c>
      <c r="P280">
        <f t="shared" si="17"/>
        <v>30</v>
      </c>
      <c r="Q280" s="11" t="s">
        <v>8315</v>
      </c>
      <c r="R280" t="s">
        <v>8316</v>
      </c>
      <c r="S280" s="16">
        <f t="shared" si="18"/>
        <v>42064.785613425927</v>
      </c>
      <c r="T280" s="16">
        <f t="shared" si="19"/>
        <v>42099.743946759263</v>
      </c>
    </row>
    <row r="281" spans="1:20" ht="42" x14ac:dyDescent="0.3">
      <c r="A281">
        <v>3326</v>
      </c>
      <c r="B281" s="3" t="s">
        <v>3326</v>
      </c>
      <c r="C281" s="3" t="s">
        <v>7436</v>
      </c>
      <c r="D281" s="6">
        <v>8000</v>
      </c>
      <c r="E281" s="8">
        <v>8110</v>
      </c>
      <c r="F281" t="s">
        <v>8218</v>
      </c>
      <c r="G281" t="s">
        <v>8223</v>
      </c>
      <c r="H281" t="s">
        <v>8245</v>
      </c>
      <c r="I281">
        <v>1425830905</v>
      </c>
      <c r="J281">
        <v>1423242505</v>
      </c>
      <c r="K281" t="b">
        <v>0</v>
      </c>
      <c r="L281">
        <v>57</v>
      </c>
      <c r="M281" t="b">
        <v>1</v>
      </c>
      <c r="N281" t="s">
        <v>8269</v>
      </c>
      <c r="O281" s="9">
        <f t="shared" si="16"/>
        <v>101</v>
      </c>
      <c r="P281">
        <f t="shared" si="17"/>
        <v>142.28</v>
      </c>
      <c r="Q281" s="11" t="s">
        <v>8315</v>
      </c>
      <c r="R281" t="s">
        <v>8316</v>
      </c>
      <c r="S281" s="16">
        <f t="shared" si="18"/>
        <v>42041.714178240742</v>
      </c>
      <c r="T281" s="16">
        <f t="shared" si="19"/>
        <v>42071.67251157407</v>
      </c>
    </row>
    <row r="282" spans="1:20" ht="42" x14ac:dyDescent="0.3">
      <c r="A282">
        <v>3327</v>
      </c>
      <c r="B282" s="3" t="s">
        <v>3327</v>
      </c>
      <c r="C282" s="3" t="s">
        <v>7437</v>
      </c>
      <c r="D282" s="6">
        <v>800</v>
      </c>
      <c r="E282" s="8">
        <v>810</v>
      </c>
      <c r="F282" t="s">
        <v>8218</v>
      </c>
      <c r="G282" t="s">
        <v>8224</v>
      </c>
      <c r="H282" t="s">
        <v>8246</v>
      </c>
      <c r="I282">
        <v>1462697966</v>
      </c>
      <c r="J282">
        <v>1460105966</v>
      </c>
      <c r="K282" t="b">
        <v>0</v>
      </c>
      <c r="L282">
        <v>33</v>
      </c>
      <c r="M282" t="b">
        <v>1</v>
      </c>
      <c r="N282" t="s">
        <v>8269</v>
      </c>
      <c r="O282" s="9">
        <f t="shared" si="16"/>
        <v>101</v>
      </c>
      <c r="P282">
        <f t="shared" si="17"/>
        <v>24.55</v>
      </c>
      <c r="Q282" s="11" t="s">
        <v>8315</v>
      </c>
      <c r="R282" t="s">
        <v>8316</v>
      </c>
      <c r="S282" s="16">
        <f t="shared" si="18"/>
        <v>42468.374606481477</v>
      </c>
      <c r="T282" s="16">
        <f t="shared" si="19"/>
        <v>42498.374606481477</v>
      </c>
    </row>
    <row r="283" spans="1:20" ht="42" x14ac:dyDescent="0.3">
      <c r="A283">
        <v>3328</v>
      </c>
      <c r="B283" s="3" t="s">
        <v>3328</v>
      </c>
      <c r="C283" s="3" t="s">
        <v>7438</v>
      </c>
      <c r="D283" s="6">
        <v>1800</v>
      </c>
      <c r="E283" s="8">
        <v>2635</v>
      </c>
      <c r="F283" t="s">
        <v>8218</v>
      </c>
      <c r="G283" t="s">
        <v>8223</v>
      </c>
      <c r="H283" t="s">
        <v>8245</v>
      </c>
      <c r="I283">
        <v>1404522000</v>
      </c>
      <c r="J283">
        <v>1404308883</v>
      </c>
      <c r="K283" t="b">
        <v>0</v>
      </c>
      <c r="L283">
        <v>9</v>
      </c>
      <c r="M283" t="b">
        <v>1</v>
      </c>
      <c r="N283" t="s">
        <v>8269</v>
      </c>
      <c r="O283" s="9">
        <f t="shared" si="16"/>
        <v>146</v>
      </c>
      <c r="P283">
        <f t="shared" si="17"/>
        <v>292.77999999999997</v>
      </c>
      <c r="Q283" s="11" t="s">
        <v>8315</v>
      </c>
      <c r="R283" t="s">
        <v>8316</v>
      </c>
      <c r="S283" s="16">
        <f t="shared" si="18"/>
        <v>41822.57503472222</v>
      </c>
      <c r="T283" s="16">
        <f t="shared" si="19"/>
        <v>41825.041666666664</v>
      </c>
    </row>
    <row r="284" spans="1:20" ht="42" x14ac:dyDescent="0.3">
      <c r="A284">
        <v>3329</v>
      </c>
      <c r="B284" s="3" t="s">
        <v>3329</v>
      </c>
      <c r="C284" s="3" t="s">
        <v>7439</v>
      </c>
      <c r="D284" s="6">
        <v>1000</v>
      </c>
      <c r="E284" s="8">
        <v>1168</v>
      </c>
      <c r="F284" t="s">
        <v>8218</v>
      </c>
      <c r="G284" t="s">
        <v>8224</v>
      </c>
      <c r="H284" t="s">
        <v>8246</v>
      </c>
      <c r="I284">
        <v>1406502000</v>
      </c>
      <c r="J284">
        <v>1405583108</v>
      </c>
      <c r="K284" t="b">
        <v>0</v>
      </c>
      <c r="L284">
        <v>26</v>
      </c>
      <c r="M284" t="b">
        <v>1</v>
      </c>
      <c r="N284" t="s">
        <v>8269</v>
      </c>
      <c r="O284" s="9">
        <f t="shared" si="16"/>
        <v>117</v>
      </c>
      <c r="P284">
        <f t="shared" si="17"/>
        <v>44.92</v>
      </c>
      <c r="Q284" s="11" t="s">
        <v>8315</v>
      </c>
      <c r="R284" t="s">
        <v>8316</v>
      </c>
      <c r="S284" s="16">
        <f t="shared" si="18"/>
        <v>41837.323009259257</v>
      </c>
      <c r="T284" s="16">
        <f t="shared" si="19"/>
        <v>41847.958333333336</v>
      </c>
    </row>
    <row r="285" spans="1:20" ht="42" x14ac:dyDescent="0.3">
      <c r="A285">
        <v>3330</v>
      </c>
      <c r="B285" s="3" t="s">
        <v>3330</v>
      </c>
      <c r="C285" s="3" t="s">
        <v>7440</v>
      </c>
      <c r="D285" s="6">
        <v>1500</v>
      </c>
      <c r="E285" s="8">
        <v>1594</v>
      </c>
      <c r="F285" t="s">
        <v>8218</v>
      </c>
      <c r="G285" t="s">
        <v>8224</v>
      </c>
      <c r="H285" t="s">
        <v>8246</v>
      </c>
      <c r="I285">
        <v>1427919468</v>
      </c>
      <c r="J285">
        <v>1425331068</v>
      </c>
      <c r="K285" t="b">
        <v>0</v>
      </c>
      <c r="L285">
        <v>69</v>
      </c>
      <c r="M285" t="b">
        <v>1</v>
      </c>
      <c r="N285" t="s">
        <v>8269</v>
      </c>
      <c r="O285" s="9">
        <f t="shared" si="16"/>
        <v>106</v>
      </c>
      <c r="P285">
        <f t="shared" si="17"/>
        <v>23.1</v>
      </c>
      <c r="Q285" s="11" t="s">
        <v>8315</v>
      </c>
      <c r="R285" t="s">
        <v>8316</v>
      </c>
      <c r="S285" s="16">
        <f t="shared" si="18"/>
        <v>42065.887361111112</v>
      </c>
      <c r="T285" s="16">
        <f t="shared" si="19"/>
        <v>42095.845694444448</v>
      </c>
    </row>
    <row r="286" spans="1:20" ht="42" x14ac:dyDescent="0.3">
      <c r="A286">
        <v>3331</v>
      </c>
      <c r="B286" s="3" t="s">
        <v>3331</v>
      </c>
      <c r="C286" s="3" t="s">
        <v>7441</v>
      </c>
      <c r="D286" s="6">
        <v>5000</v>
      </c>
      <c r="E286" s="8">
        <v>5226</v>
      </c>
      <c r="F286" t="s">
        <v>8218</v>
      </c>
      <c r="G286" t="s">
        <v>8223</v>
      </c>
      <c r="H286" t="s">
        <v>8245</v>
      </c>
      <c r="I286">
        <v>1444149886</v>
      </c>
      <c r="J286">
        <v>1441125886</v>
      </c>
      <c r="K286" t="b">
        <v>0</v>
      </c>
      <c r="L286">
        <v>65</v>
      </c>
      <c r="M286" t="b">
        <v>1</v>
      </c>
      <c r="N286" t="s">
        <v>8269</v>
      </c>
      <c r="O286" s="9">
        <f t="shared" si="16"/>
        <v>105</v>
      </c>
      <c r="P286">
        <f t="shared" si="17"/>
        <v>80.400000000000006</v>
      </c>
      <c r="Q286" s="11" t="s">
        <v>8315</v>
      </c>
      <c r="R286" t="s">
        <v>8316</v>
      </c>
      <c r="S286" s="16">
        <f t="shared" si="18"/>
        <v>42248.697754629626</v>
      </c>
      <c r="T286" s="16">
        <f t="shared" si="19"/>
        <v>42283.697754629626</v>
      </c>
    </row>
    <row r="287" spans="1:20" ht="42" x14ac:dyDescent="0.3">
      <c r="A287">
        <v>3332</v>
      </c>
      <c r="B287" s="3" t="s">
        <v>3332</v>
      </c>
      <c r="C287" s="3" t="s">
        <v>7442</v>
      </c>
      <c r="D287" s="6">
        <v>6000</v>
      </c>
      <c r="E287" s="8">
        <v>6000</v>
      </c>
      <c r="F287" t="s">
        <v>8218</v>
      </c>
      <c r="G287" t="s">
        <v>8223</v>
      </c>
      <c r="H287" t="s">
        <v>8245</v>
      </c>
      <c r="I287">
        <v>1405802330</v>
      </c>
      <c r="J287">
        <v>1403210330</v>
      </c>
      <c r="K287" t="b">
        <v>0</v>
      </c>
      <c r="L287">
        <v>83</v>
      </c>
      <c r="M287" t="b">
        <v>1</v>
      </c>
      <c r="N287" t="s">
        <v>8269</v>
      </c>
      <c r="O287" s="9">
        <f t="shared" si="16"/>
        <v>100</v>
      </c>
      <c r="P287">
        <f t="shared" si="17"/>
        <v>72.290000000000006</v>
      </c>
      <c r="Q287" s="11" t="s">
        <v>8315</v>
      </c>
      <c r="R287" t="s">
        <v>8316</v>
      </c>
      <c r="S287" s="16">
        <f t="shared" si="18"/>
        <v>41809.860300925924</v>
      </c>
      <c r="T287" s="16">
        <f t="shared" si="19"/>
        <v>41839.860300925924</v>
      </c>
    </row>
    <row r="288" spans="1:20" ht="42" x14ac:dyDescent="0.3">
      <c r="A288">
        <v>3333</v>
      </c>
      <c r="B288" s="3" t="s">
        <v>3333</v>
      </c>
      <c r="C288" s="3" t="s">
        <v>7443</v>
      </c>
      <c r="D288" s="6">
        <v>3500</v>
      </c>
      <c r="E288" s="8">
        <v>3660</v>
      </c>
      <c r="F288" t="s">
        <v>8218</v>
      </c>
      <c r="G288" t="s">
        <v>8223</v>
      </c>
      <c r="H288" t="s">
        <v>8245</v>
      </c>
      <c r="I288">
        <v>1434384880</v>
      </c>
      <c r="J288">
        <v>1432484080</v>
      </c>
      <c r="K288" t="b">
        <v>0</v>
      </c>
      <c r="L288">
        <v>111</v>
      </c>
      <c r="M288" t="b">
        <v>1</v>
      </c>
      <c r="N288" t="s">
        <v>8269</v>
      </c>
      <c r="O288" s="9">
        <f t="shared" si="16"/>
        <v>105</v>
      </c>
      <c r="P288">
        <f t="shared" si="17"/>
        <v>32.97</v>
      </c>
      <c r="Q288" s="11" t="s">
        <v>8315</v>
      </c>
      <c r="R288" t="s">
        <v>8316</v>
      </c>
      <c r="S288" s="16">
        <f t="shared" si="18"/>
        <v>42148.676851851851</v>
      </c>
      <c r="T288" s="16">
        <f t="shared" si="19"/>
        <v>42170.676851851851</v>
      </c>
    </row>
    <row r="289" spans="1:20" ht="28" x14ac:dyDescent="0.3">
      <c r="A289">
        <v>3334</v>
      </c>
      <c r="B289" s="3" t="s">
        <v>3334</v>
      </c>
      <c r="C289" s="3" t="s">
        <v>7444</v>
      </c>
      <c r="D289" s="6">
        <v>3871</v>
      </c>
      <c r="E289" s="8">
        <v>5366</v>
      </c>
      <c r="F289" t="s">
        <v>8218</v>
      </c>
      <c r="G289" t="s">
        <v>8223</v>
      </c>
      <c r="H289" t="s">
        <v>8245</v>
      </c>
      <c r="I289">
        <v>1438259422</v>
      </c>
      <c r="J289">
        <v>1435667422</v>
      </c>
      <c r="K289" t="b">
        <v>0</v>
      </c>
      <c r="L289">
        <v>46</v>
      </c>
      <c r="M289" t="b">
        <v>1</v>
      </c>
      <c r="N289" t="s">
        <v>8269</v>
      </c>
      <c r="O289" s="9">
        <f t="shared" si="16"/>
        <v>139</v>
      </c>
      <c r="P289">
        <f t="shared" si="17"/>
        <v>116.65</v>
      </c>
      <c r="Q289" s="11" t="s">
        <v>8315</v>
      </c>
      <c r="R289" t="s">
        <v>8316</v>
      </c>
      <c r="S289" s="16">
        <f t="shared" si="18"/>
        <v>42185.521087962959</v>
      </c>
      <c r="T289" s="16">
        <f t="shared" si="19"/>
        <v>42215.521087962959</v>
      </c>
    </row>
    <row r="290" spans="1:20" ht="42" x14ac:dyDescent="0.3">
      <c r="A290">
        <v>3335</v>
      </c>
      <c r="B290" s="3" t="s">
        <v>3335</v>
      </c>
      <c r="C290" s="3" t="s">
        <v>7445</v>
      </c>
      <c r="D290" s="6">
        <v>5000</v>
      </c>
      <c r="E290" s="8">
        <v>5016</v>
      </c>
      <c r="F290" t="s">
        <v>8218</v>
      </c>
      <c r="G290" t="s">
        <v>8224</v>
      </c>
      <c r="H290" t="s">
        <v>8246</v>
      </c>
      <c r="I290">
        <v>1407106800</v>
      </c>
      <c r="J290">
        <v>1404749446</v>
      </c>
      <c r="K290" t="b">
        <v>0</v>
      </c>
      <c r="L290">
        <v>63</v>
      </c>
      <c r="M290" t="b">
        <v>1</v>
      </c>
      <c r="N290" t="s">
        <v>8269</v>
      </c>
      <c r="O290" s="9">
        <f t="shared" si="16"/>
        <v>100</v>
      </c>
      <c r="P290">
        <f t="shared" si="17"/>
        <v>79.62</v>
      </c>
      <c r="Q290" s="11" t="s">
        <v>8315</v>
      </c>
      <c r="R290" t="s">
        <v>8316</v>
      </c>
      <c r="S290" s="16">
        <f t="shared" si="18"/>
        <v>41827.674143518518</v>
      </c>
      <c r="T290" s="16">
        <f t="shared" si="19"/>
        <v>41854.958333333336</v>
      </c>
    </row>
    <row r="291" spans="1:20" ht="42" x14ac:dyDescent="0.3">
      <c r="A291">
        <v>3336</v>
      </c>
      <c r="B291" s="3" t="s">
        <v>3336</v>
      </c>
      <c r="C291" s="3" t="s">
        <v>7446</v>
      </c>
      <c r="D291" s="6">
        <v>250</v>
      </c>
      <c r="E291" s="8">
        <v>250</v>
      </c>
      <c r="F291" t="s">
        <v>8218</v>
      </c>
      <c r="G291" t="s">
        <v>8224</v>
      </c>
      <c r="H291" t="s">
        <v>8246</v>
      </c>
      <c r="I291">
        <v>1459845246</v>
      </c>
      <c r="J291">
        <v>1457429646</v>
      </c>
      <c r="K291" t="b">
        <v>0</v>
      </c>
      <c r="L291">
        <v>9</v>
      </c>
      <c r="M291" t="b">
        <v>1</v>
      </c>
      <c r="N291" t="s">
        <v>8269</v>
      </c>
      <c r="O291" s="9">
        <f t="shared" si="16"/>
        <v>100</v>
      </c>
      <c r="P291">
        <f t="shared" si="17"/>
        <v>27.78</v>
      </c>
      <c r="Q291" s="11" t="s">
        <v>8315</v>
      </c>
      <c r="R291" t="s">
        <v>8316</v>
      </c>
      <c r="S291" s="16">
        <f t="shared" si="18"/>
        <v>42437.398680555561</v>
      </c>
      <c r="T291" s="16">
        <f t="shared" si="19"/>
        <v>42465.35701388889</v>
      </c>
    </row>
    <row r="292" spans="1:20" ht="42" x14ac:dyDescent="0.3">
      <c r="A292">
        <v>3337</v>
      </c>
      <c r="B292" s="3" t="s">
        <v>3337</v>
      </c>
      <c r="C292" s="3" t="s">
        <v>7447</v>
      </c>
      <c r="D292" s="6">
        <v>2500</v>
      </c>
      <c r="E292" s="8">
        <v>2755</v>
      </c>
      <c r="F292" t="s">
        <v>8218</v>
      </c>
      <c r="G292" t="s">
        <v>8224</v>
      </c>
      <c r="H292" t="s">
        <v>8246</v>
      </c>
      <c r="I292">
        <v>1412974800</v>
      </c>
      <c r="J292">
        <v>1411109167</v>
      </c>
      <c r="K292" t="b">
        <v>0</v>
      </c>
      <c r="L292">
        <v>34</v>
      </c>
      <c r="M292" t="b">
        <v>1</v>
      </c>
      <c r="N292" t="s">
        <v>8269</v>
      </c>
      <c r="O292" s="9">
        <f t="shared" si="16"/>
        <v>110</v>
      </c>
      <c r="P292">
        <f t="shared" si="17"/>
        <v>81.03</v>
      </c>
      <c r="Q292" s="11" t="s">
        <v>8315</v>
      </c>
      <c r="R292" t="s">
        <v>8316</v>
      </c>
      <c r="S292" s="16">
        <f t="shared" si="18"/>
        <v>41901.282025462962</v>
      </c>
      <c r="T292" s="16">
        <f t="shared" si="19"/>
        <v>41922.875</v>
      </c>
    </row>
    <row r="293" spans="1:20" ht="28" x14ac:dyDescent="0.3">
      <c r="A293">
        <v>3338</v>
      </c>
      <c r="B293" s="3" t="s">
        <v>3338</v>
      </c>
      <c r="C293" s="3" t="s">
        <v>7448</v>
      </c>
      <c r="D293" s="6">
        <v>15000</v>
      </c>
      <c r="E293" s="8">
        <v>15327</v>
      </c>
      <c r="F293" t="s">
        <v>8218</v>
      </c>
      <c r="G293" t="s">
        <v>8223</v>
      </c>
      <c r="H293" t="s">
        <v>8245</v>
      </c>
      <c r="I293">
        <v>1487944080</v>
      </c>
      <c r="J293">
        <v>1486129680</v>
      </c>
      <c r="K293" t="b">
        <v>0</v>
      </c>
      <c r="L293">
        <v>112</v>
      </c>
      <c r="M293" t="b">
        <v>1</v>
      </c>
      <c r="N293" t="s">
        <v>8269</v>
      </c>
      <c r="O293" s="9">
        <f t="shared" si="16"/>
        <v>102</v>
      </c>
      <c r="P293">
        <f t="shared" si="17"/>
        <v>136.85</v>
      </c>
      <c r="Q293" s="11" t="s">
        <v>8315</v>
      </c>
      <c r="R293" t="s">
        <v>8316</v>
      </c>
      <c r="S293" s="16">
        <f t="shared" si="18"/>
        <v>42769.574999999997</v>
      </c>
      <c r="T293" s="16">
        <f t="shared" si="19"/>
        <v>42790.574999999997</v>
      </c>
    </row>
    <row r="294" spans="1:20" ht="28" x14ac:dyDescent="0.3">
      <c r="A294">
        <v>3339</v>
      </c>
      <c r="B294" s="3" t="s">
        <v>3339</v>
      </c>
      <c r="C294" s="3" t="s">
        <v>7449</v>
      </c>
      <c r="D294" s="6">
        <v>8000</v>
      </c>
      <c r="E294" s="8">
        <v>8348</v>
      </c>
      <c r="F294" t="s">
        <v>8218</v>
      </c>
      <c r="G294" t="s">
        <v>8223</v>
      </c>
      <c r="H294" t="s">
        <v>8245</v>
      </c>
      <c r="I294">
        <v>1469721518</v>
      </c>
      <c r="J294">
        <v>1467129518</v>
      </c>
      <c r="K294" t="b">
        <v>0</v>
      </c>
      <c r="L294">
        <v>47</v>
      </c>
      <c r="M294" t="b">
        <v>1</v>
      </c>
      <c r="N294" t="s">
        <v>8269</v>
      </c>
      <c r="O294" s="9">
        <f t="shared" si="16"/>
        <v>104</v>
      </c>
      <c r="P294">
        <f t="shared" si="17"/>
        <v>177.62</v>
      </c>
      <c r="Q294" s="11" t="s">
        <v>8315</v>
      </c>
      <c r="R294" t="s">
        <v>8316</v>
      </c>
      <c r="S294" s="16">
        <f t="shared" si="18"/>
        <v>42549.665717592594</v>
      </c>
      <c r="T294" s="16">
        <f t="shared" si="19"/>
        <v>42579.665717592594</v>
      </c>
    </row>
    <row r="295" spans="1:20" ht="42" x14ac:dyDescent="0.3">
      <c r="A295">
        <v>3340</v>
      </c>
      <c r="B295" s="3" t="s">
        <v>3340</v>
      </c>
      <c r="C295" s="3" t="s">
        <v>7450</v>
      </c>
      <c r="D295" s="6">
        <v>3000</v>
      </c>
      <c r="E295" s="8">
        <v>4145</v>
      </c>
      <c r="F295" t="s">
        <v>8218</v>
      </c>
      <c r="G295" t="s">
        <v>8223</v>
      </c>
      <c r="H295" t="s">
        <v>8245</v>
      </c>
      <c r="I295">
        <v>1481066554</v>
      </c>
      <c r="J295">
        <v>1478906554</v>
      </c>
      <c r="K295" t="b">
        <v>0</v>
      </c>
      <c r="L295">
        <v>38</v>
      </c>
      <c r="M295" t="b">
        <v>1</v>
      </c>
      <c r="N295" t="s">
        <v>8269</v>
      </c>
      <c r="O295" s="9">
        <f t="shared" si="16"/>
        <v>138</v>
      </c>
      <c r="P295">
        <f t="shared" si="17"/>
        <v>109.08</v>
      </c>
      <c r="Q295" s="11" t="s">
        <v>8315</v>
      </c>
      <c r="R295" t="s">
        <v>8316</v>
      </c>
      <c r="S295" s="16">
        <f t="shared" si="18"/>
        <v>42685.974004629628</v>
      </c>
      <c r="T295" s="16">
        <f t="shared" si="19"/>
        <v>42710.974004629628</v>
      </c>
    </row>
    <row r="296" spans="1:20" ht="42" x14ac:dyDescent="0.3">
      <c r="A296">
        <v>3341</v>
      </c>
      <c r="B296" s="3" t="s">
        <v>3341</v>
      </c>
      <c r="C296" s="3" t="s">
        <v>7451</v>
      </c>
      <c r="D296" s="6">
        <v>3350</v>
      </c>
      <c r="E296" s="8">
        <v>3350</v>
      </c>
      <c r="F296" t="s">
        <v>8218</v>
      </c>
      <c r="G296" t="s">
        <v>8224</v>
      </c>
      <c r="H296" t="s">
        <v>8246</v>
      </c>
      <c r="I296">
        <v>1465750800</v>
      </c>
      <c r="J296">
        <v>1463771421</v>
      </c>
      <c r="K296" t="b">
        <v>0</v>
      </c>
      <c r="L296">
        <v>28</v>
      </c>
      <c r="M296" t="b">
        <v>1</v>
      </c>
      <c r="N296" t="s">
        <v>8269</v>
      </c>
      <c r="O296" s="9">
        <f t="shared" si="16"/>
        <v>100</v>
      </c>
      <c r="P296">
        <f t="shared" si="17"/>
        <v>119.64</v>
      </c>
      <c r="Q296" s="11" t="s">
        <v>8315</v>
      </c>
      <c r="R296" t="s">
        <v>8316</v>
      </c>
      <c r="S296" s="16">
        <f t="shared" si="18"/>
        <v>42510.798854166671</v>
      </c>
      <c r="T296" s="16">
        <f t="shared" si="19"/>
        <v>42533.708333333328</v>
      </c>
    </row>
    <row r="297" spans="1:20" ht="28" x14ac:dyDescent="0.3">
      <c r="A297">
        <v>3342</v>
      </c>
      <c r="B297" s="3" t="s">
        <v>3342</v>
      </c>
      <c r="C297" s="3" t="s">
        <v>7452</v>
      </c>
      <c r="D297" s="6">
        <v>6000</v>
      </c>
      <c r="E297" s="8">
        <v>6100</v>
      </c>
      <c r="F297" t="s">
        <v>8218</v>
      </c>
      <c r="G297" t="s">
        <v>8223</v>
      </c>
      <c r="H297" t="s">
        <v>8245</v>
      </c>
      <c r="I297">
        <v>1427864340</v>
      </c>
      <c r="J297">
        <v>1425020810</v>
      </c>
      <c r="K297" t="b">
        <v>0</v>
      </c>
      <c r="L297">
        <v>78</v>
      </c>
      <c r="M297" t="b">
        <v>1</v>
      </c>
      <c r="N297" t="s">
        <v>8269</v>
      </c>
      <c r="O297" s="9">
        <f t="shared" si="16"/>
        <v>102</v>
      </c>
      <c r="P297">
        <f t="shared" si="17"/>
        <v>78.209999999999994</v>
      </c>
      <c r="Q297" s="11" t="s">
        <v>8315</v>
      </c>
      <c r="R297" t="s">
        <v>8316</v>
      </c>
      <c r="S297" s="16">
        <f t="shared" si="18"/>
        <v>42062.296412037031</v>
      </c>
      <c r="T297" s="16">
        <f t="shared" si="19"/>
        <v>42095.207638888889</v>
      </c>
    </row>
    <row r="298" spans="1:20" ht="42" x14ac:dyDescent="0.3">
      <c r="A298">
        <v>3343</v>
      </c>
      <c r="B298" s="3" t="s">
        <v>3343</v>
      </c>
      <c r="C298" s="3" t="s">
        <v>7453</v>
      </c>
      <c r="D298" s="6">
        <v>700</v>
      </c>
      <c r="E298" s="8">
        <v>1200</v>
      </c>
      <c r="F298" t="s">
        <v>8218</v>
      </c>
      <c r="G298" t="s">
        <v>8224</v>
      </c>
      <c r="H298" t="s">
        <v>8246</v>
      </c>
      <c r="I298">
        <v>1460553480</v>
      </c>
      <c r="J298">
        <v>1458770384</v>
      </c>
      <c r="K298" t="b">
        <v>0</v>
      </c>
      <c r="L298">
        <v>23</v>
      </c>
      <c r="M298" t="b">
        <v>1</v>
      </c>
      <c r="N298" t="s">
        <v>8269</v>
      </c>
      <c r="O298" s="9">
        <f t="shared" si="16"/>
        <v>171</v>
      </c>
      <c r="P298">
        <f t="shared" si="17"/>
        <v>52.17</v>
      </c>
      <c r="Q298" s="11" t="s">
        <v>8315</v>
      </c>
      <c r="R298" t="s">
        <v>8316</v>
      </c>
      <c r="S298" s="16">
        <f t="shared" si="18"/>
        <v>42452.916481481487</v>
      </c>
      <c r="T298" s="16">
        <f t="shared" si="19"/>
        <v>42473.554166666669</v>
      </c>
    </row>
    <row r="299" spans="1:20" ht="42" x14ac:dyDescent="0.3">
      <c r="A299">
        <v>3344</v>
      </c>
      <c r="B299" s="3" t="s">
        <v>3344</v>
      </c>
      <c r="C299" s="3" t="s">
        <v>7454</v>
      </c>
      <c r="D299" s="6">
        <v>4500</v>
      </c>
      <c r="E299" s="8">
        <v>4565</v>
      </c>
      <c r="F299" t="s">
        <v>8218</v>
      </c>
      <c r="G299" t="s">
        <v>8223</v>
      </c>
      <c r="H299" t="s">
        <v>8245</v>
      </c>
      <c r="I299">
        <v>1409374093</v>
      </c>
      <c r="J299">
        <v>1406782093</v>
      </c>
      <c r="K299" t="b">
        <v>0</v>
      </c>
      <c r="L299">
        <v>40</v>
      </c>
      <c r="M299" t="b">
        <v>1</v>
      </c>
      <c r="N299" t="s">
        <v>8269</v>
      </c>
      <c r="O299" s="9">
        <f t="shared" si="16"/>
        <v>101</v>
      </c>
      <c r="P299">
        <f t="shared" si="17"/>
        <v>114.13</v>
      </c>
      <c r="Q299" s="11" t="s">
        <v>8315</v>
      </c>
      <c r="R299" t="s">
        <v>8316</v>
      </c>
      <c r="S299" s="16">
        <f t="shared" si="18"/>
        <v>41851.200150462959</v>
      </c>
      <c r="T299" s="16">
        <f t="shared" si="19"/>
        <v>41881.200150462959</v>
      </c>
    </row>
    <row r="300" spans="1:20" ht="42" x14ac:dyDescent="0.3">
      <c r="A300">
        <v>3345</v>
      </c>
      <c r="B300" s="3" t="s">
        <v>3345</v>
      </c>
      <c r="C300" s="3" t="s">
        <v>7455</v>
      </c>
      <c r="D300" s="6">
        <v>500</v>
      </c>
      <c r="E300" s="8">
        <v>650</v>
      </c>
      <c r="F300" t="s">
        <v>8218</v>
      </c>
      <c r="G300" t="s">
        <v>8223</v>
      </c>
      <c r="H300" t="s">
        <v>8245</v>
      </c>
      <c r="I300">
        <v>1429317420</v>
      </c>
      <c r="J300">
        <v>1424226768</v>
      </c>
      <c r="K300" t="b">
        <v>0</v>
      </c>
      <c r="L300">
        <v>13</v>
      </c>
      <c r="M300" t="b">
        <v>1</v>
      </c>
      <c r="N300" t="s">
        <v>8269</v>
      </c>
      <c r="O300" s="9">
        <f t="shared" si="16"/>
        <v>130</v>
      </c>
      <c r="P300">
        <f t="shared" si="17"/>
        <v>50</v>
      </c>
      <c r="Q300" s="11" t="s">
        <v>8315</v>
      </c>
      <c r="R300" t="s">
        <v>8316</v>
      </c>
      <c r="S300" s="16">
        <f t="shared" si="18"/>
        <v>42053.106111111112</v>
      </c>
      <c r="T300" s="16">
        <f t="shared" si="19"/>
        <v>42112.025694444441</v>
      </c>
    </row>
    <row r="301" spans="1:20" ht="42" x14ac:dyDescent="0.3">
      <c r="A301">
        <v>3346</v>
      </c>
      <c r="B301" s="3" t="s">
        <v>3346</v>
      </c>
      <c r="C301" s="3" t="s">
        <v>7456</v>
      </c>
      <c r="D301" s="6">
        <v>1500</v>
      </c>
      <c r="E301" s="8">
        <v>1650</v>
      </c>
      <c r="F301" t="s">
        <v>8218</v>
      </c>
      <c r="G301" t="s">
        <v>8223</v>
      </c>
      <c r="H301" t="s">
        <v>8245</v>
      </c>
      <c r="I301">
        <v>1424910910</v>
      </c>
      <c r="J301">
        <v>1424306110</v>
      </c>
      <c r="K301" t="b">
        <v>0</v>
      </c>
      <c r="L301">
        <v>18</v>
      </c>
      <c r="M301" t="b">
        <v>1</v>
      </c>
      <c r="N301" t="s">
        <v>8269</v>
      </c>
      <c r="O301" s="9">
        <f t="shared" si="16"/>
        <v>110</v>
      </c>
      <c r="P301">
        <f t="shared" si="17"/>
        <v>91.67</v>
      </c>
      <c r="Q301" s="11" t="s">
        <v>8315</v>
      </c>
      <c r="R301" t="s">
        <v>8316</v>
      </c>
      <c r="S301" s="16">
        <f t="shared" si="18"/>
        <v>42054.024421296301</v>
      </c>
      <c r="T301" s="16">
        <f t="shared" si="19"/>
        <v>42061.024421296301</v>
      </c>
    </row>
    <row r="302" spans="1:20" ht="42" x14ac:dyDescent="0.3">
      <c r="A302">
        <v>3347</v>
      </c>
      <c r="B302" s="3" t="s">
        <v>3347</v>
      </c>
      <c r="C302" s="3" t="s">
        <v>7457</v>
      </c>
      <c r="D302" s="6">
        <v>2000</v>
      </c>
      <c r="E302" s="8">
        <v>2389</v>
      </c>
      <c r="F302" t="s">
        <v>8218</v>
      </c>
      <c r="G302" t="s">
        <v>8224</v>
      </c>
      <c r="H302" t="s">
        <v>8246</v>
      </c>
      <c r="I302">
        <v>1462741200</v>
      </c>
      <c r="J302">
        <v>1461503654</v>
      </c>
      <c r="K302" t="b">
        <v>0</v>
      </c>
      <c r="L302">
        <v>22</v>
      </c>
      <c r="M302" t="b">
        <v>1</v>
      </c>
      <c r="N302" t="s">
        <v>8269</v>
      </c>
      <c r="O302" s="9">
        <f t="shared" si="16"/>
        <v>119</v>
      </c>
      <c r="P302">
        <f t="shared" si="17"/>
        <v>108.59</v>
      </c>
      <c r="Q302" s="11" t="s">
        <v>8315</v>
      </c>
      <c r="R302" t="s">
        <v>8316</v>
      </c>
      <c r="S302" s="16">
        <f t="shared" si="18"/>
        <v>42484.551550925928</v>
      </c>
      <c r="T302" s="16">
        <f t="shared" si="19"/>
        <v>42498.875</v>
      </c>
    </row>
    <row r="303" spans="1:20" ht="42" x14ac:dyDescent="0.3">
      <c r="A303">
        <v>3348</v>
      </c>
      <c r="B303" s="3" t="s">
        <v>3266</v>
      </c>
      <c r="C303" s="3" t="s">
        <v>7458</v>
      </c>
      <c r="D303" s="6">
        <v>5500</v>
      </c>
      <c r="E303" s="8">
        <v>5516</v>
      </c>
      <c r="F303" t="s">
        <v>8218</v>
      </c>
      <c r="G303" t="s">
        <v>8223</v>
      </c>
      <c r="H303" t="s">
        <v>8245</v>
      </c>
      <c r="I303">
        <v>1461988740</v>
      </c>
      <c r="J303">
        <v>1459949080</v>
      </c>
      <c r="K303" t="b">
        <v>0</v>
      </c>
      <c r="L303">
        <v>79</v>
      </c>
      <c r="M303" t="b">
        <v>1</v>
      </c>
      <c r="N303" t="s">
        <v>8269</v>
      </c>
      <c r="O303" s="9">
        <f t="shared" si="16"/>
        <v>100</v>
      </c>
      <c r="P303">
        <f t="shared" si="17"/>
        <v>69.819999999999993</v>
      </c>
      <c r="Q303" s="11" t="s">
        <v>8315</v>
      </c>
      <c r="R303" t="s">
        <v>8316</v>
      </c>
      <c r="S303" s="16">
        <f t="shared" si="18"/>
        <v>42466.558796296296</v>
      </c>
      <c r="T303" s="16">
        <f t="shared" si="19"/>
        <v>42490.165972222225</v>
      </c>
    </row>
    <row r="304" spans="1:20" ht="42" x14ac:dyDescent="0.3">
      <c r="A304">
        <v>3349</v>
      </c>
      <c r="B304" s="3" t="s">
        <v>3348</v>
      </c>
      <c r="C304" s="3" t="s">
        <v>7459</v>
      </c>
      <c r="D304" s="6">
        <v>1000</v>
      </c>
      <c r="E304" s="8">
        <v>1534</v>
      </c>
      <c r="F304" t="s">
        <v>8218</v>
      </c>
      <c r="G304" t="s">
        <v>8223</v>
      </c>
      <c r="H304" t="s">
        <v>8245</v>
      </c>
      <c r="I304">
        <v>1465837200</v>
      </c>
      <c r="J304">
        <v>1463971172</v>
      </c>
      <c r="K304" t="b">
        <v>0</v>
      </c>
      <c r="L304">
        <v>14</v>
      </c>
      <c r="M304" t="b">
        <v>1</v>
      </c>
      <c r="N304" t="s">
        <v>8269</v>
      </c>
      <c r="O304" s="9">
        <f t="shared" si="16"/>
        <v>153</v>
      </c>
      <c r="P304">
        <f t="shared" si="17"/>
        <v>109.57</v>
      </c>
      <c r="Q304" s="11" t="s">
        <v>8315</v>
      </c>
      <c r="R304" t="s">
        <v>8316</v>
      </c>
      <c r="S304" s="16">
        <f t="shared" si="18"/>
        <v>42513.110787037032</v>
      </c>
      <c r="T304" s="16">
        <f t="shared" si="19"/>
        <v>42534.708333333328</v>
      </c>
    </row>
    <row r="305" spans="1:20" ht="42" x14ac:dyDescent="0.3">
      <c r="A305">
        <v>3350</v>
      </c>
      <c r="B305" s="3" t="s">
        <v>3349</v>
      </c>
      <c r="C305" s="3" t="s">
        <v>7460</v>
      </c>
      <c r="D305" s="6">
        <v>3500</v>
      </c>
      <c r="E305" s="8">
        <v>3655</v>
      </c>
      <c r="F305" t="s">
        <v>8218</v>
      </c>
      <c r="G305" t="s">
        <v>8242</v>
      </c>
      <c r="H305" t="s">
        <v>8248</v>
      </c>
      <c r="I305">
        <v>1448838000</v>
      </c>
      <c r="J305">
        <v>1445791811</v>
      </c>
      <c r="K305" t="b">
        <v>0</v>
      </c>
      <c r="L305">
        <v>51</v>
      </c>
      <c r="M305" t="b">
        <v>1</v>
      </c>
      <c r="N305" t="s">
        <v>8269</v>
      </c>
      <c r="O305" s="9">
        <f t="shared" si="16"/>
        <v>104</v>
      </c>
      <c r="P305">
        <f t="shared" si="17"/>
        <v>71.67</v>
      </c>
      <c r="Q305" s="11" t="s">
        <v>8315</v>
      </c>
      <c r="R305" t="s">
        <v>8316</v>
      </c>
      <c r="S305" s="16">
        <f t="shared" si="18"/>
        <v>42302.701516203699</v>
      </c>
      <c r="T305" s="16">
        <f t="shared" si="19"/>
        <v>42337.958333333328</v>
      </c>
    </row>
    <row r="306" spans="1:20" ht="42" x14ac:dyDescent="0.3">
      <c r="A306">
        <v>3351</v>
      </c>
      <c r="B306" s="3" t="s">
        <v>3350</v>
      </c>
      <c r="C306" s="3" t="s">
        <v>7461</v>
      </c>
      <c r="D306" s="6">
        <v>5000</v>
      </c>
      <c r="E306" s="8">
        <v>5055</v>
      </c>
      <c r="F306" t="s">
        <v>8218</v>
      </c>
      <c r="G306" t="s">
        <v>8224</v>
      </c>
      <c r="H306" t="s">
        <v>8246</v>
      </c>
      <c r="I306">
        <v>1406113200</v>
      </c>
      <c r="J306">
        <v>1402910965</v>
      </c>
      <c r="K306" t="b">
        <v>0</v>
      </c>
      <c r="L306">
        <v>54</v>
      </c>
      <c r="M306" t="b">
        <v>1</v>
      </c>
      <c r="N306" t="s">
        <v>8269</v>
      </c>
      <c r="O306" s="9">
        <f t="shared" si="16"/>
        <v>101</v>
      </c>
      <c r="P306">
        <f t="shared" si="17"/>
        <v>93.61</v>
      </c>
      <c r="Q306" s="11" t="s">
        <v>8315</v>
      </c>
      <c r="R306" t="s">
        <v>8316</v>
      </c>
      <c r="S306" s="16">
        <f t="shared" si="18"/>
        <v>41806.395428240743</v>
      </c>
      <c r="T306" s="16">
        <f t="shared" si="19"/>
        <v>41843.458333333336</v>
      </c>
    </row>
    <row r="307" spans="1:20" ht="42" x14ac:dyDescent="0.3">
      <c r="A307">
        <v>3352</v>
      </c>
      <c r="B307" s="3" t="s">
        <v>3351</v>
      </c>
      <c r="C307" s="3" t="s">
        <v>7462</v>
      </c>
      <c r="D307" s="6">
        <v>5000</v>
      </c>
      <c r="E307" s="8">
        <v>5376</v>
      </c>
      <c r="F307" t="s">
        <v>8218</v>
      </c>
      <c r="G307" t="s">
        <v>8224</v>
      </c>
      <c r="H307" t="s">
        <v>8246</v>
      </c>
      <c r="I307">
        <v>1467414000</v>
      </c>
      <c r="J307">
        <v>1462492178</v>
      </c>
      <c r="K307" t="b">
        <v>0</v>
      </c>
      <c r="L307">
        <v>70</v>
      </c>
      <c r="M307" t="b">
        <v>1</v>
      </c>
      <c r="N307" t="s">
        <v>8269</v>
      </c>
      <c r="O307" s="9">
        <f t="shared" si="16"/>
        <v>108</v>
      </c>
      <c r="P307">
        <f t="shared" si="17"/>
        <v>76.8</v>
      </c>
      <c r="Q307" s="11" t="s">
        <v>8315</v>
      </c>
      <c r="R307" t="s">
        <v>8316</v>
      </c>
      <c r="S307" s="16">
        <f t="shared" si="18"/>
        <v>42495.992800925931</v>
      </c>
      <c r="T307" s="16">
        <f t="shared" si="19"/>
        <v>42552.958333333328</v>
      </c>
    </row>
    <row r="308" spans="1:20" ht="42" x14ac:dyDescent="0.3">
      <c r="A308">
        <v>3353</v>
      </c>
      <c r="B308" s="3" t="s">
        <v>3352</v>
      </c>
      <c r="C308" s="3" t="s">
        <v>7463</v>
      </c>
      <c r="D308" s="6">
        <v>500</v>
      </c>
      <c r="E308" s="8">
        <v>1575</v>
      </c>
      <c r="F308" t="s">
        <v>8218</v>
      </c>
      <c r="G308" t="s">
        <v>8224</v>
      </c>
      <c r="H308" t="s">
        <v>8246</v>
      </c>
      <c r="I308">
        <v>1462230000</v>
      </c>
      <c r="J308">
        <v>1461061350</v>
      </c>
      <c r="K308" t="b">
        <v>0</v>
      </c>
      <c r="L308">
        <v>44</v>
      </c>
      <c r="M308" t="b">
        <v>1</v>
      </c>
      <c r="N308" t="s">
        <v>8269</v>
      </c>
      <c r="O308" s="9">
        <f t="shared" si="16"/>
        <v>315</v>
      </c>
      <c r="P308">
        <f t="shared" si="17"/>
        <v>35.799999999999997</v>
      </c>
      <c r="Q308" s="11" t="s">
        <v>8315</v>
      </c>
      <c r="R308" t="s">
        <v>8316</v>
      </c>
      <c r="S308" s="16">
        <f t="shared" si="18"/>
        <v>42479.432291666672</v>
      </c>
      <c r="T308" s="16">
        <f t="shared" si="19"/>
        <v>42492.958333333328</v>
      </c>
    </row>
    <row r="309" spans="1:20" ht="28" x14ac:dyDescent="0.3">
      <c r="A309">
        <v>3354</v>
      </c>
      <c r="B309" s="3" t="s">
        <v>3353</v>
      </c>
      <c r="C309" s="3" t="s">
        <v>7464</v>
      </c>
      <c r="D309" s="6">
        <v>3000</v>
      </c>
      <c r="E309" s="8">
        <v>3058</v>
      </c>
      <c r="F309" t="s">
        <v>8218</v>
      </c>
      <c r="G309" t="s">
        <v>8223</v>
      </c>
      <c r="H309" t="s">
        <v>8245</v>
      </c>
      <c r="I309">
        <v>1446091260</v>
      </c>
      <c r="J309">
        <v>1443029206</v>
      </c>
      <c r="K309" t="b">
        <v>0</v>
      </c>
      <c r="L309">
        <v>55</v>
      </c>
      <c r="M309" t="b">
        <v>1</v>
      </c>
      <c r="N309" t="s">
        <v>8269</v>
      </c>
      <c r="O309" s="9">
        <f t="shared" si="16"/>
        <v>102</v>
      </c>
      <c r="P309">
        <f t="shared" si="17"/>
        <v>55.6</v>
      </c>
      <c r="Q309" s="11" t="s">
        <v>8315</v>
      </c>
      <c r="R309" t="s">
        <v>8316</v>
      </c>
      <c r="S309" s="16">
        <f t="shared" si="18"/>
        <v>42270.7269212963</v>
      </c>
      <c r="T309" s="16">
        <f t="shared" si="19"/>
        <v>42306.167361111111</v>
      </c>
    </row>
    <row r="310" spans="1:20" ht="42" x14ac:dyDescent="0.3">
      <c r="A310">
        <v>3355</v>
      </c>
      <c r="B310" s="3" t="s">
        <v>3354</v>
      </c>
      <c r="C310" s="3" t="s">
        <v>7465</v>
      </c>
      <c r="D310" s="6">
        <v>1750</v>
      </c>
      <c r="E310" s="8">
        <v>2210</v>
      </c>
      <c r="F310" t="s">
        <v>8218</v>
      </c>
      <c r="G310" t="s">
        <v>8224</v>
      </c>
      <c r="H310" t="s">
        <v>8246</v>
      </c>
      <c r="I310">
        <v>1462879020</v>
      </c>
      <c r="J310">
        <v>1461941527</v>
      </c>
      <c r="K310" t="b">
        <v>0</v>
      </c>
      <c r="L310">
        <v>15</v>
      </c>
      <c r="M310" t="b">
        <v>1</v>
      </c>
      <c r="N310" t="s">
        <v>8269</v>
      </c>
      <c r="O310" s="9">
        <f t="shared" si="16"/>
        <v>126</v>
      </c>
      <c r="P310">
        <f t="shared" si="17"/>
        <v>147.33000000000001</v>
      </c>
      <c r="Q310" s="11" t="s">
        <v>8315</v>
      </c>
      <c r="R310" t="s">
        <v>8316</v>
      </c>
      <c r="S310" s="16">
        <f t="shared" si="18"/>
        <v>42489.619525462964</v>
      </c>
      <c r="T310" s="16">
        <f t="shared" si="19"/>
        <v>42500.470138888893</v>
      </c>
    </row>
    <row r="311" spans="1:20" ht="42" x14ac:dyDescent="0.3">
      <c r="A311">
        <v>3356</v>
      </c>
      <c r="B311" s="3" t="s">
        <v>3355</v>
      </c>
      <c r="C311" s="3" t="s">
        <v>7466</v>
      </c>
      <c r="D311" s="6">
        <v>1500</v>
      </c>
      <c r="E311" s="8">
        <v>1521</v>
      </c>
      <c r="F311" t="s">
        <v>8218</v>
      </c>
      <c r="G311" t="s">
        <v>8224</v>
      </c>
      <c r="H311" t="s">
        <v>8246</v>
      </c>
      <c r="I311">
        <v>1468611272</v>
      </c>
      <c r="J311">
        <v>1466019272</v>
      </c>
      <c r="K311" t="b">
        <v>0</v>
      </c>
      <c r="L311">
        <v>27</v>
      </c>
      <c r="M311" t="b">
        <v>1</v>
      </c>
      <c r="N311" t="s">
        <v>8269</v>
      </c>
      <c r="O311" s="9">
        <f t="shared" si="16"/>
        <v>101</v>
      </c>
      <c r="P311">
        <f t="shared" si="17"/>
        <v>56.33</v>
      </c>
      <c r="Q311" s="11" t="s">
        <v>8315</v>
      </c>
      <c r="R311" t="s">
        <v>8316</v>
      </c>
      <c r="S311" s="16">
        <f t="shared" si="18"/>
        <v>42536.815648148149</v>
      </c>
      <c r="T311" s="16">
        <f t="shared" si="19"/>
        <v>42566.815648148149</v>
      </c>
    </row>
    <row r="312" spans="1:20" ht="42" x14ac:dyDescent="0.3">
      <c r="A312">
        <v>3357</v>
      </c>
      <c r="B312" s="3" t="s">
        <v>3356</v>
      </c>
      <c r="C312" s="3" t="s">
        <v>7467</v>
      </c>
      <c r="D312" s="6">
        <v>2000</v>
      </c>
      <c r="E312" s="8">
        <v>2020</v>
      </c>
      <c r="F312" t="s">
        <v>8218</v>
      </c>
      <c r="G312" t="s">
        <v>8224</v>
      </c>
      <c r="H312" t="s">
        <v>8246</v>
      </c>
      <c r="I312">
        <v>1406887310</v>
      </c>
      <c r="J312">
        <v>1404295310</v>
      </c>
      <c r="K312" t="b">
        <v>0</v>
      </c>
      <c r="L312">
        <v>21</v>
      </c>
      <c r="M312" t="b">
        <v>1</v>
      </c>
      <c r="N312" t="s">
        <v>8269</v>
      </c>
      <c r="O312" s="9">
        <f t="shared" si="16"/>
        <v>101</v>
      </c>
      <c r="P312">
        <f t="shared" si="17"/>
        <v>96.19</v>
      </c>
      <c r="Q312" s="11" t="s">
        <v>8315</v>
      </c>
      <c r="R312" t="s">
        <v>8316</v>
      </c>
      <c r="S312" s="16">
        <f t="shared" si="18"/>
        <v>41822.417939814812</v>
      </c>
      <c r="T312" s="16">
        <f t="shared" si="19"/>
        <v>41852.417939814812</v>
      </c>
    </row>
    <row r="313" spans="1:20" ht="42" x14ac:dyDescent="0.3">
      <c r="A313">
        <v>3358</v>
      </c>
      <c r="B313" s="3" t="s">
        <v>3357</v>
      </c>
      <c r="C313" s="3" t="s">
        <v>7468</v>
      </c>
      <c r="D313" s="6">
        <v>10000</v>
      </c>
      <c r="E313" s="8">
        <v>10299</v>
      </c>
      <c r="F313" t="s">
        <v>8218</v>
      </c>
      <c r="G313" t="s">
        <v>8223</v>
      </c>
      <c r="H313" t="s">
        <v>8245</v>
      </c>
      <c r="I313">
        <v>1416385679</v>
      </c>
      <c r="J313">
        <v>1413790079</v>
      </c>
      <c r="K313" t="b">
        <v>0</v>
      </c>
      <c r="L313">
        <v>162</v>
      </c>
      <c r="M313" t="b">
        <v>1</v>
      </c>
      <c r="N313" t="s">
        <v>8269</v>
      </c>
      <c r="O313" s="9">
        <f t="shared" si="16"/>
        <v>103</v>
      </c>
      <c r="P313">
        <f t="shared" si="17"/>
        <v>63.57</v>
      </c>
      <c r="Q313" s="11" t="s">
        <v>8315</v>
      </c>
      <c r="R313" t="s">
        <v>8316</v>
      </c>
      <c r="S313" s="16">
        <f t="shared" si="18"/>
        <v>41932.311099537037</v>
      </c>
      <c r="T313" s="16">
        <f t="shared" si="19"/>
        <v>41962.352766203709</v>
      </c>
    </row>
    <row r="314" spans="1:20" ht="28" x14ac:dyDescent="0.3">
      <c r="A314">
        <v>3359</v>
      </c>
      <c r="B314" s="3" t="s">
        <v>3358</v>
      </c>
      <c r="C314" s="3" t="s">
        <v>7469</v>
      </c>
      <c r="D314" s="6">
        <v>4000</v>
      </c>
      <c r="E314" s="8">
        <v>4250</v>
      </c>
      <c r="F314" t="s">
        <v>8218</v>
      </c>
      <c r="G314" t="s">
        <v>8223</v>
      </c>
      <c r="H314" t="s">
        <v>8245</v>
      </c>
      <c r="I314">
        <v>1487985734</v>
      </c>
      <c r="J314">
        <v>1484097734</v>
      </c>
      <c r="K314" t="b">
        <v>0</v>
      </c>
      <c r="L314">
        <v>23</v>
      </c>
      <c r="M314" t="b">
        <v>1</v>
      </c>
      <c r="N314" t="s">
        <v>8269</v>
      </c>
      <c r="O314" s="9">
        <f t="shared" si="16"/>
        <v>106</v>
      </c>
      <c r="P314">
        <f t="shared" si="17"/>
        <v>184.78</v>
      </c>
      <c r="Q314" s="11" t="s">
        <v>8315</v>
      </c>
      <c r="R314" t="s">
        <v>8316</v>
      </c>
      <c r="S314" s="16">
        <f t="shared" si="18"/>
        <v>42746.057106481487</v>
      </c>
      <c r="T314" s="16">
        <f t="shared" si="19"/>
        <v>42791.057106481487</v>
      </c>
    </row>
    <row r="315" spans="1:20" ht="28" x14ac:dyDescent="0.3">
      <c r="A315">
        <v>3360</v>
      </c>
      <c r="B315" s="3" t="s">
        <v>3359</v>
      </c>
      <c r="C315" s="3" t="s">
        <v>7470</v>
      </c>
      <c r="D315" s="6">
        <v>9000</v>
      </c>
      <c r="E315" s="8">
        <v>9124</v>
      </c>
      <c r="F315" t="s">
        <v>8218</v>
      </c>
      <c r="G315" t="s">
        <v>8243</v>
      </c>
      <c r="H315" t="s">
        <v>8257</v>
      </c>
      <c r="I315">
        <v>1481731140</v>
      </c>
      <c r="J315">
        <v>1479866343</v>
      </c>
      <c r="K315" t="b">
        <v>0</v>
      </c>
      <c r="L315">
        <v>72</v>
      </c>
      <c r="M315" t="b">
        <v>1</v>
      </c>
      <c r="N315" t="s">
        <v>8269</v>
      </c>
      <c r="O315" s="9">
        <f t="shared" si="16"/>
        <v>101</v>
      </c>
      <c r="P315">
        <f t="shared" si="17"/>
        <v>126.72</v>
      </c>
      <c r="Q315" s="11" t="s">
        <v>8315</v>
      </c>
      <c r="R315" t="s">
        <v>8316</v>
      </c>
      <c r="S315" s="16">
        <f t="shared" si="18"/>
        <v>42697.082673611112</v>
      </c>
      <c r="T315" s="16">
        <f t="shared" si="19"/>
        <v>42718.665972222225</v>
      </c>
    </row>
    <row r="316" spans="1:20" ht="42" x14ac:dyDescent="0.3">
      <c r="A316">
        <v>3361</v>
      </c>
      <c r="B316" s="3" t="s">
        <v>3360</v>
      </c>
      <c r="C316" s="3" t="s">
        <v>7471</v>
      </c>
      <c r="D316" s="6">
        <v>5000</v>
      </c>
      <c r="E316" s="8">
        <v>5673</v>
      </c>
      <c r="F316" t="s">
        <v>8218</v>
      </c>
      <c r="G316" t="s">
        <v>8223</v>
      </c>
      <c r="H316" t="s">
        <v>8245</v>
      </c>
      <c r="I316">
        <v>1409587140</v>
      </c>
      <c r="J316">
        <v>1408062990</v>
      </c>
      <c r="K316" t="b">
        <v>0</v>
      </c>
      <c r="L316">
        <v>68</v>
      </c>
      <c r="M316" t="b">
        <v>1</v>
      </c>
      <c r="N316" t="s">
        <v>8269</v>
      </c>
      <c r="O316" s="9">
        <f t="shared" si="16"/>
        <v>113</v>
      </c>
      <c r="P316">
        <f t="shared" si="17"/>
        <v>83.43</v>
      </c>
      <c r="Q316" s="11" t="s">
        <v>8315</v>
      </c>
      <c r="R316" t="s">
        <v>8316</v>
      </c>
      <c r="S316" s="16">
        <f t="shared" si="18"/>
        <v>41866.025347222225</v>
      </c>
      <c r="T316" s="16">
        <f t="shared" si="19"/>
        <v>41883.665972222225</v>
      </c>
    </row>
    <row r="317" spans="1:20" ht="42" x14ac:dyDescent="0.3">
      <c r="A317">
        <v>3362</v>
      </c>
      <c r="B317" s="3" t="s">
        <v>3361</v>
      </c>
      <c r="C317" s="3" t="s">
        <v>7472</v>
      </c>
      <c r="D317" s="6">
        <v>500</v>
      </c>
      <c r="E317" s="8">
        <v>1090</v>
      </c>
      <c r="F317" t="s">
        <v>8218</v>
      </c>
      <c r="G317" t="s">
        <v>8223</v>
      </c>
      <c r="H317" t="s">
        <v>8245</v>
      </c>
      <c r="I317">
        <v>1425704100</v>
      </c>
      <c r="J317">
        <v>1424484717</v>
      </c>
      <c r="K317" t="b">
        <v>0</v>
      </c>
      <c r="L317">
        <v>20</v>
      </c>
      <c r="M317" t="b">
        <v>1</v>
      </c>
      <c r="N317" t="s">
        <v>8269</v>
      </c>
      <c r="O317" s="9">
        <f t="shared" si="16"/>
        <v>218</v>
      </c>
      <c r="P317">
        <f t="shared" si="17"/>
        <v>54.5</v>
      </c>
      <c r="Q317" s="11" t="s">
        <v>8315</v>
      </c>
      <c r="R317" t="s">
        <v>8316</v>
      </c>
      <c r="S317" s="16">
        <f t="shared" si="18"/>
        <v>42056.091631944444</v>
      </c>
      <c r="T317" s="16">
        <f t="shared" si="19"/>
        <v>42070.204861111109</v>
      </c>
    </row>
    <row r="318" spans="1:20" ht="42" x14ac:dyDescent="0.3">
      <c r="A318">
        <v>3363</v>
      </c>
      <c r="B318" s="3" t="s">
        <v>3362</v>
      </c>
      <c r="C318" s="3" t="s">
        <v>7473</v>
      </c>
      <c r="D318" s="6">
        <v>7750</v>
      </c>
      <c r="E318" s="8">
        <v>7860</v>
      </c>
      <c r="F318" t="s">
        <v>8218</v>
      </c>
      <c r="G318" t="s">
        <v>8223</v>
      </c>
      <c r="H318" t="s">
        <v>8245</v>
      </c>
      <c r="I318">
        <v>1408464000</v>
      </c>
      <c r="J318">
        <v>1406831445</v>
      </c>
      <c r="K318" t="b">
        <v>0</v>
      </c>
      <c r="L318">
        <v>26</v>
      </c>
      <c r="M318" t="b">
        <v>1</v>
      </c>
      <c r="N318" t="s">
        <v>8269</v>
      </c>
      <c r="O318" s="9">
        <f t="shared" si="16"/>
        <v>101</v>
      </c>
      <c r="P318">
        <f t="shared" si="17"/>
        <v>302.31</v>
      </c>
      <c r="Q318" s="11" t="s">
        <v>8315</v>
      </c>
      <c r="R318" t="s">
        <v>8316</v>
      </c>
      <c r="S318" s="16">
        <f t="shared" si="18"/>
        <v>41851.771354166667</v>
      </c>
      <c r="T318" s="16">
        <f t="shared" si="19"/>
        <v>41870.666666666664</v>
      </c>
    </row>
    <row r="319" spans="1:20" ht="42" x14ac:dyDescent="0.3">
      <c r="A319">
        <v>3364</v>
      </c>
      <c r="B319" s="3" t="s">
        <v>3363</v>
      </c>
      <c r="C319" s="3" t="s">
        <v>7474</v>
      </c>
      <c r="D319" s="6">
        <v>3000</v>
      </c>
      <c r="E319" s="8">
        <v>3178</v>
      </c>
      <c r="F319" t="s">
        <v>8218</v>
      </c>
      <c r="G319" t="s">
        <v>8224</v>
      </c>
      <c r="H319" t="s">
        <v>8246</v>
      </c>
      <c r="I319">
        <v>1458075600</v>
      </c>
      <c r="J319">
        <v>1456183649</v>
      </c>
      <c r="K319" t="b">
        <v>0</v>
      </c>
      <c r="L319">
        <v>72</v>
      </c>
      <c r="M319" t="b">
        <v>1</v>
      </c>
      <c r="N319" t="s">
        <v>8269</v>
      </c>
      <c r="O319" s="9">
        <f t="shared" si="16"/>
        <v>106</v>
      </c>
      <c r="P319">
        <f t="shared" si="17"/>
        <v>44.14</v>
      </c>
      <c r="Q319" s="11" t="s">
        <v>8315</v>
      </c>
      <c r="R319" t="s">
        <v>8316</v>
      </c>
      <c r="S319" s="16">
        <f t="shared" si="18"/>
        <v>42422.977418981478</v>
      </c>
      <c r="T319" s="16">
        <f t="shared" si="19"/>
        <v>42444.875</v>
      </c>
    </row>
    <row r="320" spans="1:20" ht="42" x14ac:dyDescent="0.3">
      <c r="A320">
        <v>3365</v>
      </c>
      <c r="B320" s="3" t="s">
        <v>3364</v>
      </c>
      <c r="C320" s="3" t="s">
        <v>7475</v>
      </c>
      <c r="D320" s="6">
        <v>2500</v>
      </c>
      <c r="E320" s="8">
        <v>2600</v>
      </c>
      <c r="F320" t="s">
        <v>8218</v>
      </c>
      <c r="G320" t="s">
        <v>8223</v>
      </c>
      <c r="H320" t="s">
        <v>8245</v>
      </c>
      <c r="I320">
        <v>1449973592</v>
      </c>
      <c r="J320">
        <v>1447381592</v>
      </c>
      <c r="K320" t="b">
        <v>0</v>
      </c>
      <c r="L320">
        <v>3</v>
      </c>
      <c r="M320" t="b">
        <v>1</v>
      </c>
      <c r="N320" t="s">
        <v>8269</v>
      </c>
      <c r="O320" s="9">
        <f t="shared" si="16"/>
        <v>104</v>
      </c>
      <c r="P320">
        <f t="shared" si="17"/>
        <v>866.67</v>
      </c>
      <c r="Q320" s="11" t="s">
        <v>8315</v>
      </c>
      <c r="R320" t="s">
        <v>8316</v>
      </c>
      <c r="S320" s="16">
        <f t="shared" si="18"/>
        <v>42321.101759259262</v>
      </c>
      <c r="T320" s="16">
        <f t="shared" si="19"/>
        <v>42351.101759259262</v>
      </c>
    </row>
    <row r="321" spans="1:20" ht="42" x14ac:dyDescent="0.3">
      <c r="A321">
        <v>3366</v>
      </c>
      <c r="B321" s="3" t="s">
        <v>3365</v>
      </c>
      <c r="C321" s="3" t="s">
        <v>7476</v>
      </c>
      <c r="D321" s="6">
        <v>500</v>
      </c>
      <c r="E321" s="8">
        <v>1105</v>
      </c>
      <c r="F321" t="s">
        <v>8218</v>
      </c>
      <c r="G321" t="s">
        <v>8223</v>
      </c>
      <c r="H321" t="s">
        <v>8245</v>
      </c>
      <c r="I321">
        <v>1431481037</v>
      </c>
      <c r="J321">
        <v>1428889037</v>
      </c>
      <c r="K321" t="b">
        <v>0</v>
      </c>
      <c r="L321">
        <v>18</v>
      </c>
      <c r="M321" t="b">
        <v>1</v>
      </c>
      <c r="N321" t="s">
        <v>8269</v>
      </c>
      <c r="O321" s="9">
        <f t="shared" si="16"/>
        <v>221</v>
      </c>
      <c r="P321">
        <f t="shared" si="17"/>
        <v>61.39</v>
      </c>
      <c r="Q321" s="11" t="s">
        <v>8315</v>
      </c>
      <c r="R321" t="s">
        <v>8316</v>
      </c>
      <c r="S321" s="16">
        <f t="shared" si="18"/>
        <v>42107.067557870367</v>
      </c>
      <c r="T321" s="16">
        <f t="shared" si="19"/>
        <v>42137.067557870367</v>
      </c>
    </row>
    <row r="322" spans="1:20" ht="42" x14ac:dyDescent="0.3">
      <c r="A322">
        <v>3367</v>
      </c>
      <c r="B322" s="3" t="s">
        <v>3366</v>
      </c>
      <c r="C322" s="3" t="s">
        <v>7477</v>
      </c>
      <c r="D322" s="6">
        <v>750</v>
      </c>
      <c r="E322" s="8">
        <v>890</v>
      </c>
      <c r="F322" t="s">
        <v>8218</v>
      </c>
      <c r="G322" t="s">
        <v>8224</v>
      </c>
      <c r="H322" t="s">
        <v>8246</v>
      </c>
      <c r="I322">
        <v>1438467894</v>
      </c>
      <c r="J322">
        <v>1436307894</v>
      </c>
      <c r="K322" t="b">
        <v>0</v>
      </c>
      <c r="L322">
        <v>30</v>
      </c>
      <c r="M322" t="b">
        <v>1</v>
      </c>
      <c r="N322" t="s">
        <v>8269</v>
      </c>
      <c r="O322" s="9">
        <f t="shared" ref="O322:O385" si="20">ROUND(E322/D322*100,0)</f>
        <v>119</v>
      </c>
      <c r="P322">
        <f t="shared" ref="P322:P385" si="21">IFERROR(ROUND(E322/L322,2),0)</f>
        <v>29.67</v>
      </c>
      <c r="Q322" s="11" t="s">
        <v>8315</v>
      </c>
      <c r="R322" t="s">
        <v>8316</v>
      </c>
      <c r="S322" s="16">
        <f t="shared" ref="S322:S385" si="22">(((J322/60)/60/24)+DATE(1970,1,1))</f>
        <v>42192.933958333335</v>
      </c>
      <c r="T322" s="16">
        <f t="shared" ref="T322:T385" si="23">(((I322/60)/60)/24)+DATE(1970,1,1)</f>
        <v>42217.933958333335</v>
      </c>
    </row>
    <row r="323" spans="1:20" ht="42" x14ac:dyDescent="0.3">
      <c r="A323">
        <v>3368</v>
      </c>
      <c r="B323" s="3" t="s">
        <v>3367</v>
      </c>
      <c r="C323" s="3" t="s">
        <v>7478</v>
      </c>
      <c r="D323" s="6">
        <v>1000</v>
      </c>
      <c r="E323" s="8">
        <v>1046</v>
      </c>
      <c r="F323" t="s">
        <v>8218</v>
      </c>
      <c r="G323" t="s">
        <v>8223</v>
      </c>
      <c r="H323" t="s">
        <v>8245</v>
      </c>
      <c r="I323">
        <v>1420088400</v>
      </c>
      <c r="J323">
        <v>1416977259</v>
      </c>
      <c r="K323" t="b">
        <v>0</v>
      </c>
      <c r="L323">
        <v>23</v>
      </c>
      <c r="M323" t="b">
        <v>1</v>
      </c>
      <c r="N323" t="s">
        <v>8269</v>
      </c>
      <c r="O323" s="9">
        <f t="shared" si="20"/>
        <v>105</v>
      </c>
      <c r="P323">
        <f t="shared" si="21"/>
        <v>45.48</v>
      </c>
      <c r="Q323" s="11" t="s">
        <v>8315</v>
      </c>
      <c r="R323" t="s">
        <v>8316</v>
      </c>
      <c r="S323" s="16">
        <f t="shared" si="22"/>
        <v>41969.199756944443</v>
      </c>
      <c r="T323" s="16">
        <f t="shared" si="23"/>
        <v>42005.208333333328</v>
      </c>
    </row>
    <row r="324" spans="1:20" ht="42" x14ac:dyDescent="0.3">
      <c r="A324">
        <v>3369</v>
      </c>
      <c r="B324" s="3" t="s">
        <v>3368</v>
      </c>
      <c r="C324" s="3" t="s">
        <v>7479</v>
      </c>
      <c r="D324" s="6">
        <v>5000</v>
      </c>
      <c r="E324" s="8">
        <v>5195</v>
      </c>
      <c r="F324" t="s">
        <v>8218</v>
      </c>
      <c r="G324" t="s">
        <v>8240</v>
      </c>
      <c r="H324" t="s">
        <v>8248</v>
      </c>
      <c r="I324">
        <v>1484441980</v>
      </c>
      <c r="J324">
        <v>1479257980</v>
      </c>
      <c r="K324" t="b">
        <v>0</v>
      </c>
      <c r="L324">
        <v>54</v>
      </c>
      <c r="M324" t="b">
        <v>1</v>
      </c>
      <c r="N324" t="s">
        <v>8269</v>
      </c>
      <c r="O324" s="9">
        <f t="shared" si="20"/>
        <v>104</v>
      </c>
      <c r="P324">
        <f t="shared" si="21"/>
        <v>96.2</v>
      </c>
      <c r="Q324" s="11" t="s">
        <v>8315</v>
      </c>
      <c r="R324" t="s">
        <v>8316</v>
      </c>
      <c r="S324" s="16">
        <f t="shared" si="22"/>
        <v>42690.041435185187</v>
      </c>
      <c r="T324" s="16">
        <f t="shared" si="23"/>
        <v>42750.041435185187</v>
      </c>
    </row>
    <row r="325" spans="1:20" ht="28" x14ac:dyDescent="0.3">
      <c r="A325">
        <v>3370</v>
      </c>
      <c r="B325" s="3" t="s">
        <v>3369</v>
      </c>
      <c r="C325" s="3" t="s">
        <v>7480</v>
      </c>
      <c r="D325" s="6">
        <v>1500</v>
      </c>
      <c r="E325" s="8">
        <v>1766</v>
      </c>
      <c r="F325" t="s">
        <v>8218</v>
      </c>
      <c r="G325" t="s">
        <v>8223</v>
      </c>
      <c r="H325" t="s">
        <v>8245</v>
      </c>
      <c r="I325">
        <v>1481961600</v>
      </c>
      <c r="J325">
        <v>1479283285</v>
      </c>
      <c r="K325" t="b">
        <v>0</v>
      </c>
      <c r="L325">
        <v>26</v>
      </c>
      <c r="M325" t="b">
        <v>1</v>
      </c>
      <c r="N325" t="s">
        <v>8269</v>
      </c>
      <c r="O325" s="9">
        <f t="shared" si="20"/>
        <v>118</v>
      </c>
      <c r="P325">
        <f t="shared" si="21"/>
        <v>67.92</v>
      </c>
      <c r="Q325" s="11" t="s">
        <v>8315</v>
      </c>
      <c r="R325" t="s">
        <v>8316</v>
      </c>
      <c r="S325" s="16">
        <f t="shared" si="22"/>
        <v>42690.334317129629</v>
      </c>
      <c r="T325" s="16">
        <f t="shared" si="23"/>
        <v>42721.333333333328</v>
      </c>
    </row>
    <row r="326" spans="1:20" ht="28" x14ac:dyDescent="0.3">
      <c r="A326">
        <v>3371</v>
      </c>
      <c r="B326" s="3" t="s">
        <v>3370</v>
      </c>
      <c r="C326" s="3" t="s">
        <v>7481</v>
      </c>
      <c r="D326" s="6">
        <v>200</v>
      </c>
      <c r="E326" s="8">
        <v>277</v>
      </c>
      <c r="F326" t="s">
        <v>8218</v>
      </c>
      <c r="G326" t="s">
        <v>8223</v>
      </c>
      <c r="H326" t="s">
        <v>8245</v>
      </c>
      <c r="I326">
        <v>1449089965</v>
      </c>
      <c r="J326">
        <v>1446670765</v>
      </c>
      <c r="K326" t="b">
        <v>0</v>
      </c>
      <c r="L326">
        <v>9</v>
      </c>
      <c r="M326" t="b">
        <v>1</v>
      </c>
      <c r="N326" t="s">
        <v>8269</v>
      </c>
      <c r="O326" s="9">
        <f t="shared" si="20"/>
        <v>139</v>
      </c>
      <c r="P326">
        <f t="shared" si="21"/>
        <v>30.78</v>
      </c>
      <c r="Q326" s="11" t="s">
        <v>8315</v>
      </c>
      <c r="R326" t="s">
        <v>8316</v>
      </c>
      <c r="S326" s="16">
        <f t="shared" si="22"/>
        <v>42312.874594907407</v>
      </c>
      <c r="T326" s="16">
        <f t="shared" si="23"/>
        <v>42340.874594907407</v>
      </c>
    </row>
    <row r="327" spans="1:20" ht="42" x14ac:dyDescent="0.3">
      <c r="A327">
        <v>3372</v>
      </c>
      <c r="B327" s="3" t="s">
        <v>3371</v>
      </c>
      <c r="C327" s="3" t="s">
        <v>7482</v>
      </c>
      <c r="D327" s="6">
        <v>1000</v>
      </c>
      <c r="E327" s="8">
        <v>1035</v>
      </c>
      <c r="F327" t="s">
        <v>8218</v>
      </c>
      <c r="G327" t="s">
        <v>8223</v>
      </c>
      <c r="H327" t="s">
        <v>8245</v>
      </c>
      <c r="I327">
        <v>1408942740</v>
      </c>
      <c r="J327">
        <v>1407157756</v>
      </c>
      <c r="K327" t="b">
        <v>0</v>
      </c>
      <c r="L327">
        <v>27</v>
      </c>
      <c r="M327" t="b">
        <v>1</v>
      </c>
      <c r="N327" t="s">
        <v>8269</v>
      </c>
      <c r="O327" s="9">
        <f t="shared" si="20"/>
        <v>104</v>
      </c>
      <c r="P327">
        <f t="shared" si="21"/>
        <v>38.33</v>
      </c>
      <c r="Q327" s="11" t="s">
        <v>8315</v>
      </c>
      <c r="R327" t="s">
        <v>8316</v>
      </c>
      <c r="S327" s="16">
        <f t="shared" si="22"/>
        <v>41855.548101851848</v>
      </c>
      <c r="T327" s="16">
        <f t="shared" si="23"/>
        <v>41876.207638888889</v>
      </c>
    </row>
    <row r="328" spans="1:20" ht="42" x14ac:dyDescent="0.3">
      <c r="A328">
        <v>3373</v>
      </c>
      <c r="B328" s="3" t="s">
        <v>3372</v>
      </c>
      <c r="C328" s="3" t="s">
        <v>7483</v>
      </c>
      <c r="D328" s="6">
        <v>2000</v>
      </c>
      <c r="E328" s="8">
        <v>2005</v>
      </c>
      <c r="F328" t="s">
        <v>8218</v>
      </c>
      <c r="G328" t="s">
        <v>8224</v>
      </c>
      <c r="H328" t="s">
        <v>8246</v>
      </c>
      <c r="I328">
        <v>1437235200</v>
      </c>
      <c r="J328">
        <v>1435177840</v>
      </c>
      <c r="K328" t="b">
        <v>0</v>
      </c>
      <c r="L328">
        <v>30</v>
      </c>
      <c r="M328" t="b">
        <v>1</v>
      </c>
      <c r="N328" t="s">
        <v>8269</v>
      </c>
      <c r="O328" s="9">
        <f t="shared" si="20"/>
        <v>100</v>
      </c>
      <c r="P328">
        <f t="shared" si="21"/>
        <v>66.83</v>
      </c>
      <c r="Q328" s="11" t="s">
        <v>8315</v>
      </c>
      <c r="R328" t="s">
        <v>8316</v>
      </c>
      <c r="S328" s="16">
        <f t="shared" si="22"/>
        <v>42179.854629629626</v>
      </c>
      <c r="T328" s="16">
        <f t="shared" si="23"/>
        <v>42203.666666666672</v>
      </c>
    </row>
    <row r="329" spans="1:20" ht="42" x14ac:dyDescent="0.3">
      <c r="A329">
        <v>3374</v>
      </c>
      <c r="B329" s="3" t="s">
        <v>3373</v>
      </c>
      <c r="C329" s="3" t="s">
        <v>7484</v>
      </c>
      <c r="D329" s="6">
        <v>3500</v>
      </c>
      <c r="E329" s="8">
        <v>3730</v>
      </c>
      <c r="F329" t="s">
        <v>8218</v>
      </c>
      <c r="G329" t="s">
        <v>8228</v>
      </c>
      <c r="H329" t="s">
        <v>8250</v>
      </c>
      <c r="I329">
        <v>1446053616</v>
      </c>
      <c r="J329">
        <v>1443461616</v>
      </c>
      <c r="K329" t="b">
        <v>0</v>
      </c>
      <c r="L329">
        <v>52</v>
      </c>
      <c r="M329" t="b">
        <v>1</v>
      </c>
      <c r="N329" t="s">
        <v>8269</v>
      </c>
      <c r="O329" s="9">
        <f t="shared" si="20"/>
        <v>107</v>
      </c>
      <c r="P329">
        <f t="shared" si="21"/>
        <v>71.73</v>
      </c>
      <c r="Q329" s="11" t="s">
        <v>8315</v>
      </c>
      <c r="R329" t="s">
        <v>8316</v>
      </c>
      <c r="S329" s="16">
        <f t="shared" si="22"/>
        <v>42275.731666666667</v>
      </c>
      <c r="T329" s="16">
        <f t="shared" si="23"/>
        <v>42305.731666666667</v>
      </c>
    </row>
    <row r="330" spans="1:20" ht="42" x14ac:dyDescent="0.3">
      <c r="A330">
        <v>3375</v>
      </c>
      <c r="B330" s="3" t="s">
        <v>3374</v>
      </c>
      <c r="C330" s="3" t="s">
        <v>7485</v>
      </c>
      <c r="D330" s="6">
        <v>3000</v>
      </c>
      <c r="E330" s="8">
        <v>3000</v>
      </c>
      <c r="F330" t="s">
        <v>8218</v>
      </c>
      <c r="G330" t="s">
        <v>8224</v>
      </c>
      <c r="H330" t="s">
        <v>8246</v>
      </c>
      <c r="I330">
        <v>1400423973</v>
      </c>
      <c r="J330">
        <v>1399387173</v>
      </c>
      <c r="K330" t="b">
        <v>0</v>
      </c>
      <c r="L330">
        <v>17</v>
      </c>
      <c r="M330" t="b">
        <v>1</v>
      </c>
      <c r="N330" t="s">
        <v>8269</v>
      </c>
      <c r="O330" s="9">
        <f t="shared" si="20"/>
        <v>100</v>
      </c>
      <c r="P330">
        <f t="shared" si="21"/>
        <v>176.47</v>
      </c>
      <c r="Q330" s="11" t="s">
        <v>8315</v>
      </c>
      <c r="R330" t="s">
        <v>8316</v>
      </c>
      <c r="S330" s="16">
        <f t="shared" si="22"/>
        <v>41765.610798611109</v>
      </c>
      <c r="T330" s="16">
        <f t="shared" si="23"/>
        <v>41777.610798611109</v>
      </c>
    </row>
    <row r="331" spans="1:20" ht="42" x14ac:dyDescent="0.3">
      <c r="A331">
        <v>3376</v>
      </c>
      <c r="B331" s="3" t="s">
        <v>3375</v>
      </c>
      <c r="C331" s="3" t="s">
        <v>7486</v>
      </c>
      <c r="D331" s="6">
        <v>8000</v>
      </c>
      <c r="E331" s="8">
        <v>8001</v>
      </c>
      <c r="F331" t="s">
        <v>8218</v>
      </c>
      <c r="G331" t="s">
        <v>8223</v>
      </c>
      <c r="H331" t="s">
        <v>8245</v>
      </c>
      <c r="I331">
        <v>1429976994</v>
      </c>
      <c r="J331">
        <v>1424796594</v>
      </c>
      <c r="K331" t="b">
        <v>0</v>
      </c>
      <c r="L331">
        <v>19</v>
      </c>
      <c r="M331" t="b">
        <v>1</v>
      </c>
      <c r="N331" t="s">
        <v>8269</v>
      </c>
      <c r="O331" s="9">
        <f t="shared" si="20"/>
        <v>100</v>
      </c>
      <c r="P331">
        <f t="shared" si="21"/>
        <v>421.11</v>
      </c>
      <c r="Q331" s="11" t="s">
        <v>8315</v>
      </c>
      <c r="R331" t="s">
        <v>8316</v>
      </c>
      <c r="S331" s="16">
        <f t="shared" si="22"/>
        <v>42059.701319444444</v>
      </c>
      <c r="T331" s="16">
        <f t="shared" si="23"/>
        <v>42119.659652777773</v>
      </c>
    </row>
    <row r="332" spans="1:20" ht="42" x14ac:dyDescent="0.3">
      <c r="A332">
        <v>3377</v>
      </c>
      <c r="B332" s="3" t="s">
        <v>3376</v>
      </c>
      <c r="C332" s="3" t="s">
        <v>7487</v>
      </c>
      <c r="D332" s="6">
        <v>8000</v>
      </c>
      <c r="E332" s="8">
        <v>8084</v>
      </c>
      <c r="F332" t="s">
        <v>8218</v>
      </c>
      <c r="G332" t="s">
        <v>8224</v>
      </c>
      <c r="H332" t="s">
        <v>8246</v>
      </c>
      <c r="I332">
        <v>1426870560</v>
      </c>
      <c r="J332">
        <v>1424280899</v>
      </c>
      <c r="K332" t="b">
        <v>0</v>
      </c>
      <c r="L332">
        <v>77</v>
      </c>
      <c r="M332" t="b">
        <v>1</v>
      </c>
      <c r="N332" t="s">
        <v>8269</v>
      </c>
      <c r="O332" s="9">
        <f t="shared" si="20"/>
        <v>101</v>
      </c>
      <c r="P332">
        <f t="shared" si="21"/>
        <v>104.99</v>
      </c>
      <c r="Q332" s="11" t="s">
        <v>8315</v>
      </c>
      <c r="R332" t="s">
        <v>8316</v>
      </c>
      <c r="S332" s="16">
        <f t="shared" si="22"/>
        <v>42053.732627314821</v>
      </c>
      <c r="T332" s="16">
        <f t="shared" si="23"/>
        <v>42083.705555555556</v>
      </c>
    </row>
    <row r="333" spans="1:20" ht="42" x14ac:dyDescent="0.3">
      <c r="A333">
        <v>3378</v>
      </c>
      <c r="B333" s="3" t="s">
        <v>3377</v>
      </c>
      <c r="C333" s="3" t="s">
        <v>7488</v>
      </c>
      <c r="D333" s="6">
        <v>550</v>
      </c>
      <c r="E333" s="8">
        <v>592</v>
      </c>
      <c r="F333" t="s">
        <v>8218</v>
      </c>
      <c r="G333" t="s">
        <v>8224</v>
      </c>
      <c r="H333" t="s">
        <v>8246</v>
      </c>
      <c r="I333">
        <v>1409490480</v>
      </c>
      <c r="J333">
        <v>1407400306</v>
      </c>
      <c r="K333" t="b">
        <v>0</v>
      </c>
      <c r="L333">
        <v>21</v>
      </c>
      <c r="M333" t="b">
        <v>1</v>
      </c>
      <c r="N333" t="s">
        <v>8269</v>
      </c>
      <c r="O333" s="9">
        <f t="shared" si="20"/>
        <v>108</v>
      </c>
      <c r="P333">
        <f t="shared" si="21"/>
        <v>28.19</v>
      </c>
      <c r="Q333" s="11" t="s">
        <v>8315</v>
      </c>
      <c r="R333" t="s">
        <v>8316</v>
      </c>
      <c r="S333" s="16">
        <f t="shared" si="22"/>
        <v>41858.355393518519</v>
      </c>
      <c r="T333" s="16">
        <f t="shared" si="23"/>
        <v>41882.547222222223</v>
      </c>
    </row>
    <row r="334" spans="1:20" ht="42" x14ac:dyDescent="0.3">
      <c r="A334">
        <v>3379</v>
      </c>
      <c r="B334" s="3" t="s">
        <v>3378</v>
      </c>
      <c r="C334" s="3" t="s">
        <v>7489</v>
      </c>
      <c r="D334" s="6">
        <v>2000</v>
      </c>
      <c r="E334" s="8">
        <v>2073</v>
      </c>
      <c r="F334" t="s">
        <v>8218</v>
      </c>
      <c r="G334" t="s">
        <v>8224</v>
      </c>
      <c r="H334" t="s">
        <v>8246</v>
      </c>
      <c r="I334">
        <v>1440630000</v>
      </c>
      <c r="J334">
        <v>1439122800</v>
      </c>
      <c r="K334" t="b">
        <v>0</v>
      </c>
      <c r="L334">
        <v>38</v>
      </c>
      <c r="M334" t="b">
        <v>1</v>
      </c>
      <c r="N334" t="s">
        <v>8269</v>
      </c>
      <c r="O334" s="9">
        <f t="shared" si="20"/>
        <v>104</v>
      </c>
      <c r="P334">
        <f t="shared" si="21"/>
        <v>54.55</v>
      </c>
      <c r="Q334" s="11" t="s">
        <v>8315</v>
      </c>
      <c r="R334" t="s">
        <v>8316</v>
      </c>
      <c r="S334" s="16">
        <f t="shared" si="22"/>
        <v>42225.513888888891</v>
      </c>
      <c r="T334" s="16">
        <f t="shared" si="23"/>
        <v>42242.958333333328</v>
      </c>
    </row>
    <row r="335" spans="1:20" ht="42" x14ac:dyDescent="0.3">
      <c r="A335">
        <v>3380</v>
      </c>
      <c r="B335" s="3" t="s">
        <v>3379</v>
      </c>
      <c r="C335" s="3" t="s">
        <v>7490</v>
      </c>
      <c r="D335" s="6">
        <v>3000</v>
      </c>
      <c r="E335" s="8">
        <v>3133</v>
      </c>
      <c r="F335" t="s">
        <v>8218</v>
      </c>
      <c r="G335" t="s">
        <v>8223</v>
      </c>
      <c r="H335" t="s">
        <v>8245</v>
      </c>
      <c r="I335">
        <v>1417305178</v>
      </c>
      <c r="J335">
        <v>1414277578</v>
      </c>
      <c r="K335" t="b">
        <v>0</v>
      </c>
      <c r="L335">
        <v>28</v>
      </c>
      <c r="M335" t="b">
        <v>1</v>
      </c>
      <c r="N335" t="s">
        <v>8269</v>
      </c>
      <c r="O335" s="9">
        <f t="shared" si="20"/>
        <v>104</v>
      </c>
      <c r="P335">
        <f t="shared" si="21"/>
        <v>111.89</v>
      </c>
      <c r="Q335" s="11" t="s">
        <v>8315</v>
      </c>
      <c r="R335" t="s">
        <v>8316</v>
      </c>
      <c r="S335" s="16">
        <f t="shared" si="22"/>
        <v>41937.95344907407</v>
      </c>
      <c r="T335" s="16">
        <f t="shared" si="23"/>
        <v>41972.995115740734</v>
      </c>
    </row>
    <row r="336" spans="1:20" ht="42" x14ac:dyDescent="0.3">
      <c r="A336">
        <v>3381</v>
      </c>
      <c r="B336" s="3" t="s">
        <v>3380</v>
      </c>
      <c r="C336" s="3" t="s">
        <v>7491</v>
      </c>
      <c r="D336" s="6">
        <v>4000</v>
      </c>
      <c r="E336" s="8">
        <v>4090</v>
      </c>
      <c r="F336" t="s">
        <v>8218</v>
      </c>
      <c r="G336" t="s">
        <v>8223</v>
      </c>
      <c r="H336" t="s">
        <v>8245</v>
      </c>
      <c r="I336">
        <v>1426044383</v>
      </c>
      <c r="J336">
        <v>1423455983</v>
      </c>
      <c r="K336" t="b">
        <v>0</v>
      </c>
      <c r="L336">
        <v>48</v>
      </c>
      <c r="M336" t="b">
        <v>1</v>
      </c>
      <c r="N336" t="s">
        <v>8269</v>
      </c>
      <c r="O336" s="9">
        <f t="shared" si="20"/>
        <v>102</v>
      </c>
      <c r="P336">
        <f t="shared" si="21"/>
        <v>85.21</v>
      </c>
      <c r="Q336" s="11" t="s">
        <v>8315</v>
      </c>
      <c r="R336" t="s">
        <v>8316</v>
      </c>
      <c r="S336" s="16">
        <f t="shared" si="22"/>
        <v>42044.184988425928</v>
      </c>
      <c r="T336" s="16">
        <f t="shared" si="23"/>
        <v>42074.143321759257</v>
      </c>
    </row>
    <row r="337" spans="1:20" ht="42" x14ac:dyDescent="0.3">
      <c r="A337">
        <v>3382</v>
      </c>
      <c r="B337" s="3" t="s">
        <v>3381</v>
      </c>
      <c r="C337" s="3" t="s">
        <v>7492</v>
      </c>
      <c r="D337" s="6">
        <v>3500</v>
      </c>
      <c r="E337" s="8">
        <v>3526</v>
      </c>
      <c r="F337" t="s">
        <v>8218</v>
      </c>
      <c r="G337" t="s">
        <v>8224</v>
      </c>
      <c r="H337" t="s">
        <v>8246</v>
      </c>
      <c r="I337">
        <v>1470092340</v>
      </c>
      <c r="J337">
        <v>1467973256</v>
      </c>
      <c r="K337" t="b">
        <v>0</v>
      </c>
      <c r="L337">
        <v>46</v>
      </c>
      <c r="M337" t="b">
        <v>1</v>
      </c>
      <c r="N337" t="s">
        <v>8269</v>
      </c>
      <c r="O337" s="9">
        <f t="shared" si="20"/>
        <v>101</v>
      </c>
      <c r="P337">
        <f t="shared" si="21"/>
        <v>76.650000000000006</v>
      </c>
      <c r="Q337" s="11" t="s">
        <v>8315</v>
      </c>
      <c r="R337" t="s">
        <v>8316</v>
      </c>
      <c r="S337" s="16">
        <f t="shared" si="22"/>
        <v>42559.431203703702</v>
      </c>
      <c r="T337" s="16">
        <f t="shared" si="23"/>
        <v>42583.957638888889</v>
      </c>
    </row>
    <row r="338" spans="1:20" ht="42" x14ac:dyDescent="0.3">
      <c r="A338">
        <v>3383</v>
      </c>
      <c r="B338" s="3" t="s">
        <v>3382</v>
      </c>
      <c r="C338" s="3" t="s">
        <v>7493</v>
      </c>
      <c r="D338" s="6">
        <v>1750</v>
      </c>
      <c r="E338" s="8">
        <v>1955</v>
      </c>
      <c r="F338" t="s">
        <v>8218</v>
      </c>
      <c r="G338" t="s">
        <v>8223</v>
      </c>
      <c r="H338" t="s">
        <v>8245</v>
      </c>
      <c r="I338">
        <v>1466707620</v>
      </c>
      <c r="J338">
        <v>1464979620</v>
      </c>
      <c r="K338" t="b">
        <v>0</v>
      </c>
      <c r="L338">
        <v>30</v>
      </c>
      <c r="M338" t="b">
        <v>1</v>
      </c>
      <c r="N338" t="s">
        <v>8269</v>
      </c>
      <c r="O338" s="9">
        <f t="shared" si="20"/>
        <v>112</v>
      </c>
      <c r="P338">
        <f t="shared" si="21"/>
        <v>65.17</v>
      </c>
      <c r="Q338" s="11" t="s">
        <v>8315</v>
      </c>
      <c r="R338" t="s">
        <v>8316</v>
      </c>
      <c r="S338" s="16">
        <f t="shared" si="22"/>
        <v>42524.782638888893</v>
      </c>
      <c r="T338" s="16">
        <f t="shared" si="23"/>
        <v>42544.782638888893</v>
      </c>
    </row>
    <row r="339" spans="1:20" ht="42" x14ac:dyDescent="0.3">
      <c r="A339">
        <v>3384</v>
      </c>
      <c r="B339" s="3" t="s">
        <v>3383</v>
      </c>
      <c r="C339" s="3" t="s">
        <v>7494</v>
      </c>
      <c r="D339" s="6">
        <v>6000</v>
      </c>
      <c r="E339" s="8">
        <v>6000.66</v>
      </c>
      <c r="F339" t="s">
        <v>8218</v>
      </c>
      <c r="G339" t="s">
        <v>8223</v>
      </c>
      <c r="H339" t="s">
        <v>8245</v>
      </c>
      <c r="I339">
        <v>1448074800</v>
      </c>
      <c r="J339">
        <v>1444874768</v>
      </c>
      <c r="K339" t="b">
        <v>0</v>
      </c>
      <c r="L339">
        <v>64</v>
      </c>
      <c r="M339" t="b">
        <v>1</v>
      </c>
      <c r="N339" t="s">
        <v>8269</v>
      </c>
      <c r="O339" s="9">
        <f t="shared" si="20"/>
        <v>100</v>
      </c>
      <c r="P339">
        <f t="shared" si="21"/>
        <v>93.76</v>
      </c>
      <c r="Q339" s="11" t="s">
        <v>8315</v>
      </c>
      <c r="R339" t="s">
        <v>8316</v>
      </c>
      <c r="S339" s="16">
        <f t="shared" si="22"/>
        <v>42292.087592592594</v>
      </c>
      <c r="T339" s="16">
        <f t="shared" si="23"/>
        <v>42329.125</v>
      </c>
    </row>
    <row r="340" spans="1:20" ht="42" x14ac:dyDescent="0.3">
      <c r="A340">
        <v>3385</v>
      </c>
      <c r="B340" s="3" t="s">
        <v>3384</v>
      </c>
      <c r="C340" s="3" t="s">
        <v>7495</v>
      </c>
      <c r="D340" s="6">
        <v>2000</v>
      </c>
      <c r="E340" s="8">
        <v>2000</v>
      </c>
      <c r="F340" t="s">
        <v>8218</v>
      </c>
      <c r="G340" t="s">
        <v>8223</v>
      </c>
      <c r="H340" t="s">
        <v>8245</v>
      </c>
      <c r="I340">
        <v>1418244552</v>
      </c>
      <c r="J340">
        <v>1415652552</v>
      </c>
      <c r="K340" t="b">
        <v>0</v>
      </c>
      <c r="L340">
        <v>15</v>
      </c>
      <c r="M340" t="b">
        <v>1</v>
      </c>
      <c r="N340" t="s">
        <v>8269</v>
      </c>
      <c r="O340" s="9">
        <f t="shared" si="20"/>
        <v>100</v>
      </c>
      <c r="P340">
        <f t="shared" si="21"/>
        <v>133.33000000000001</v>
      </c>
      <c r="Q340" s="11" t="s">
        <v>8315</v>
      </c>
      <c r="R340" t="s">
        <v>8316</v>
      </c>
      <c r="S340" s="16">
        <f t="shared" si="22"/>
        <v>41953.8675</v>
      </c>
      <c r="T340" s="16">
        <f t="shared" si="23"/>
        <v>41983.8675</v>
      </c>
    </row>
    <row r="341" spans="1:20" ht="42" x14ac:dyDescent="0.3">
      <c r="A341">
        <v>3386</v>
      </c>
      <c r="B341" s="3" t="s">
        <v>3385</v>
      </c>
      <c r="C341" s="3" t="s">
        <v>7496</v>
      </c>
      <c r="D341" s="6">
        <v>2000</v>
      </c>
      <c r="E341" s="8">
        <v>2100</v>
      </c>
      <c r="F341" t="s">
        <v>8218</v>
      </c>
      <c r="G341" t="s">
        <v>8223</v>
      </c>
      <c r="H341" t="s">
        <v>8245</v>
      </c>
      <c r="I341">
        <v>1417620506</v>
      </c>
      <c r="J341">
        <v>1415028506</v>
      </c>
      <c r="K341" t="b">
        <v>0</v>
      </c>
      <c r="L341">
        <v>41</v>
      </c>
      <c r="M341" t="b">
        <v>1</v>
      </c>
      <c r="N341" t="s">
        <v>8269</v>
      </c>
      <c r="O341" s="9">
        <f t="shared" si="20"/>
        <v>105</v>
      </c>
      <c r="P341">
        <f t="shared" si="21"/>
        <v>51.22</v>
      </c>
      <c r="Q341" s="11" t="s">
        <v>8315</v>
      </c>
      <c r="R341" t="s">
        <v>8316</v>
      </c>
      <c r="S341" s="16">
        <f t="shared" si="22"/>
        <v>41946.644745370373</v>
      </c>
      <c r="T341" s="16">
        <f t="shared" si="23"/>
        <v>41976.644745370373</v>
      </c>
    </row>
    <row r="342" spans="1:20" ht="42" x14ac:dyDescent="0.3">
      <c r="A342">
        <v>3387</v>
      </c>
      <c r="B342" s="3" t="s">
        <v>3386</v>
      </c>
      <c r="C342" s="3" t="s">
        <v>7497</v>
      </c>
      <c r="D342" s="6">
        <v>3000</v>
      </c>
      <c r="E342" s="8">
        <v>3506</v>
      </c>
      <c r="F342" t="s">
        <v>8218</v>
      </c>
      <c r="G342" t="s">
        <v>8223</v>
      </c>
      <c r="H342" t="s">
        <v>8245</v>
      </c>
      <c r="I342">
        <v>1418581088</v>
      </c>
      <c r="J342">
        <v>1415125088</v>
      </c>
      <c r="K342" t="b">
        <v>0</v>
      </c>
      <c r="L342">
        <v>35</v>
      </c>
      <c r="M342" t="b">
        <v>1</v>
      </c>
      <c r="N342" t="s">
        <v>8269</v>
      </c>
      <c r="O342" s="9">
        <f t="shared" si="20"/>
        <v>117</v>
      </c>
      <c r="P342">
        <f t="shared" si="21"/>
        <v>100.17</v>
      </c>
      <c r="Q342" s="11" t="s">
        <v>8315</v>
      </c>
      <c r="R342" t="s">
        <v>8316</v>
      </c>
      <c r="S342" s="16">
        <f t="shared" si="22"/>
        <v>41947.762592592589</v>
      </c>
      <c r="T342" s="16">
        <f t="shared" si="23"/>
        <v>41987.762592592597</v>
      </c>
    </row>
    <row r="343" spans="1:20" ht="42" x14ac:dyDescent="0.3">
      <c r="A343">
        <v>3388</v>
      </c>
      <c r="B343" s="3" t="s">
        <v>3387</v>
      </c>
      <c r="C343" s="3" t="s">
        <v>7498</v>
      </c>
      <c r="D343" s="6">
        <v>1500</v>
      </c>
      <c r="E343" s="8">
        <v>1557</v>
      </c>
      <c r="F343" t="s">
        <v>8218</v>
      </c>
      <c r="G343" t="s">
        <v>8224</v>
      </c>
      <c r="H343" t="s">
        <v>8246</v>
      </c>
      <c r="I343">
        <v>1434625441</v>
      </c>
      <c r="J343">
        <v>1432033441</v>
      </c>
      <c r="K343" t="b">
        <v>0</v>
      </c>
      <c r="L343">
        <v>45</v>
      </c>
      <c r="M343" t="b">
        <v>1</v>
      </c>
      <c r="N343" t="s">
        <v>8269</v>
      </c>
      <c r="O343" s="9">
        <f t="shared" si="20"/>
        <v>104</v>
      </c>
      <c r="P343">
        <f t="shared" si="21"/>
        <v>34.6</v>
      </c>
      <c r="Q343" s="11" t="s">
        <v>8315</v>
      </c>
      <c r="R343" t="s">
        <v>8316</v>
      </c>
      <c r="S343" s="16">
        <f t="shared" si="22"/>
        <v>42143.461122685185</v>
      </c>
      <c r="T343" s="16">
        <f t="shared" si="23"/>
        <v>42173.461122685185</v>
      </c>
    </row>
    <row r="344" spans="1:20" ht="42" x14ac:dyDescent="0.3">
      <c r="A344">
        <v>3389</v>
      </c>
      <c r="B344" s="3" t="s">
        <v>3388</v>
      </c>
      <c r="C344" s="3" t="s">
        <v>7499</v>
      </c>
      <c r="D344" s="6">
        <v>10000</v>
      </c>
      <c r="E344" s="8">
        <v>11450</v>
      </c>
      <c r="F344" t="s">
        <v>8218</v>
      </c>
      <c r="G344" t="s">
        <v>8223</v>
      </c>
      <c r="H344" t="s">
        <v>8245</v>
      </c>
      <c r="I344">
        <v>1464960682</v>
      </c>
      <c r="J344">
        <v>1462368682</v>
      </c>
      <c r="K344" t="b">
        <v>0</v>
      </c>
      <c r="L344">
        <v>62</v>
      </c>
      <c r="M344" t="b">
        <v>1</v>
      </c>
      <c r="N344" t="s">
        <v>8269</v>
      </c>
      <c r="O344" s="9">
        <f t="shared" si="20"/>
        <v>115</v>
      </c>
      <c r="P344">
        <f t="shared" si="21"/>
        <v>184.68</v>
      </c>
      <c r="Q344" s="11" t="s">
        <v>8315</v>
      </c>
      <c r="R344" t="s">
        <v>8316</v>
      </c>
      <c r="S344" s="16">
        <f t="shared" si="22"/>
        <v>42494.563449074078</v>
      </c>
      <c r="T344" s="16">
        <f t="shared" si="23"/>
        <v>42524.563449074078</v>
      </c>
    </row>
    <row r="345" spans="1:20" ht="42" x14ac:dyDescent="0.3">
      <c r="A345">
        <v>3390</v>
      </c>
      <c r="B345" s="3" t="s">
        <v>3389</v>
      </c>
      <c r="C345" s="3" t="s">
        <v>7500</v>
      </c>
      <c r="D345" s="6">
        <v>1500</v>
      </c>
      <c r="E345" s="8">
        <v>1536</v>
      </c>
      <c r="F345" t="s">
        <v>8218</v>
      </c>
      <c r="G345" t="s">
        <v>8223</v>
      </c>
      <c r="H345" t="s">
        <v>8245</v>
      </c>
      <c r="I345">
        <v>1405017345</v>
      </c>
      <c r="J345">
        <v>1403721345</v>
      </c>
      <c r="K345" t="b">
        <v>0</v>
      </c>
      <c r="L345">
        <v>22</v>
      </c>
      <c r="M345" t="b">
        <v>1</v>
      </c>
      <c r="N345" t="s">
        <v>8269</v>
      </c>
      <c r="O345" s="9">
        <f t="shared" si="20"/>
        <v>102</v>
      </c>
      <c r="P345">
        <f t="shared" si="21"/>
        <v>69.819999999999993</v>
      </c>
      <c r="Q345" s="11" t="s">
        <v>8315</v>
      </c>
      <c r="R345" t="s">
        <v>8316</v>
      </c>
      <c r="S345" s="16">
        <f t="shared" si="22"/>
        <v>41815.774826388886</v>
      </c>
      <c r="T345" s="16">
        <f t="shared" si="23"/>
        <v>41830.774826388886</v>
      </c>
    </row>
    <row r="346" spans="1:20" ht="42" x14ac:dyDescent="0.3">
      <c r="A346">
        <v>3391</v>
      </c>
      <c r="B346" s="3" t="s">
        <v>3390</v>
      </c>
      <c r="C346" s="3" t="s">
        <v>7501</v>
      </c>
      <c r="D346" s="6">
        <v>500</v>
      </c>
      <c r="E346" s="8">
        <v>1115</v>
      </c>
      <c r="F346" t="s">
        <v>8218</v>
      </c>
      <c r="G346" t="s">
        <v>8223</v>
      </c>
      <c r="H346" t="s">
        <v>8245</v>
      </c>
      <c r="I346">
        <v>1407536880</v>
      </c>
      <c r="J346">
        <v>1404997548</v>
      </c>
      <c r="K346" t="b">
        <v>0</v>
      </c>
      <c r="L346">
        <v>18</v>
      </c>
      <c r="M346" t="b">
        <v>1</v>
      </c>
      <c r="N346" t="s">
        <v>8269</v>
      </c>
      <c r="O346" s="9">
        <f t="shared" si="20"/>
        <v>223</v>
      </c>
      <c r="P346">
        <f t="shared" si="21"/>
        <v>61.94</v>
      </c>
      <c r="Q346" s="11" t="s">
        <v>8315</v>
      </c>
      <c r="R346" t="s">
        <v>8316</v>
      </c>
      <c r="S346" s="16">
        <f t="shared" si="22"/>
        <v>41830.545694444445</v>
      </c>
      <c r="T346" s="16">
        <f t="shared" si="23"/>
        <v>41859.936111111114</v>
      </c>
    </row>
    <row r="347" spans="1:20" ht="42" x14ac:dyDescent="0.3">
      <c r="A347">
        <v>3392</v>
      </c>
      <c r="B347" s="3" t="s">
        <v>3391</v>
      </c>
      <c r="C347" s="3" t="s">
        <v>7502</v>
      </c>
      <c r="D347" s="6">
        <v>500</v>
      </c>
      <c r="E347" s="8">
        <v>500</v>
      </c>
      <c r="F347" t="s">
        <v>8218</v>
      </c>
      <c r="G347" t="s">
        <v>8224</v>
      </c>
      <c r="H347" t="s">
        <v>8246</v>
      </c>
      <c r="I347">
        <v>1462565855</v>
      </c>
      <c r="J347">
        <v>1458245855</v>
      </c>
      <c r="K347" t="b">
        <v>0</v>
      </c>
      <c r="L347">
        <v>12</v>
      </c>
      <c r="M347" t="b">
        <v>1</v>
      </c>
      <c r="N347" t="s">
        <v>8269</v>
      </c>
      <c r="O347" s="9">
        <f t="shared" si="20"/>
        <v>100</v>
      </c>
      <c r="P347">
        <f t="shared" si="21"/>
        <v>41.67</v>
      </c>
      <c r="Q347" s="11" t="s">
        <v>8315</v>
      </c>
      <c r="R347" t="s">
        <v>8316</v>
      </c>
      <c r="S347" s="16">
        <f t="shared" si="22"/>
        <v>42446.845543981486</v>
      </c>
      <c r="T347" s="16">
        <f t="shared" si="23"/>
        <v>42496.845543981486</v>
      </c>
    </row>
    <row r="348" spans="1:20" ht="42" x14ac:dyDescent="0.3">
      <c r="A348">
        <v>3393</v>
      </c>
      <c r="B348" s="3" t="s">
        <v>3392</v>
      </c>
      <c r="C348" s="3" t="s">
        <v>7503</v>
      </c>
      <c r="D348" s="6">
        <v>1500</v>
      </c>
      <c r="E348" s="8">
        <v>1587</v>
      </c>
      <c r="F348" t="s">
        <v>8218</v>
      </c>
      <c r="G348" t="s">
        <v>8223</v>
      </c>
      <c r="H348" t="s">
        <v>8245</v>
      </c>
      <c r="I348">
        <v>1415234760</v>
      </c>
      <c r="J348">
        <v>1413065230</v>
      </c>
      <c r="K348" t="b">
        <v>0</v>
      </c>
      <c r="L348">
        <v>44</v>
      </c>
      <c r="M348" t="b">
        <v>1</v>
      </c>
      <c r="N348" t="s">
        <v>8269</v>
      </c>
      <c r="O348" s="9">
        <f t="shared" si="20"/>
        <v>106</v>
      </c>
      <c r="P348">
        <f t="shared" si="21"/>
        <v>36.07</v>
      </c>
      <c r="Q348" s="11" t="s">
        <v>8315</v>
      </c>
      <c r="R348" t="s">
        <v>8316</v>
      </c>
      <c r="S348" s="16">
        <f t="shared" si="22"/>
        <v>41923.921643518523</v>
      </c>
      <c r="T348" s="16">
        <f t="shared" si="23"/>
        <v>41949.031944444447</v>
      </c>
    </row>
    <row r="349" spans="1:20" ht="42" x14ac:dyDescent="0.3">
      <c r="A349">
        <v>3394</v>
      </c>
      <c r="B349" s="3" t="s">
        <v>3393</v>
      </c>
      <c r="C349" s="3" t="s">
        <v>7504</v>
      </c>
      <c r="D349" s="6">
        <v>550</v>
      </c>
      <c r="E349" s="8">
        <v>783</v>
      </c>
      <c r="F349" t="s">
        <v>8218</v>
      </c>
      <c r="G349" t="s">
        <v>8224</v>
      </c>
      <c r="H349" t="s">
        <v>8246</v>
      </c>
      <c r="I349">
        <v>1406470645</v>
      </c>
      <c r="J349">
        <v>1403878645</v>
      </c>
      <c r="K349" t="b">
        <v>0</v>
      </c>
      <c r="L349">
        <v>27</v>
      </c>
      <c r="M349" t="b">
        <v>1</v>
      </c>
      <c r="N349" t="s">
        <v>8269</v>
      </c>
      <c r="O349" s="9">
        <f t="shared" si="20"/>
        <v>142</v>
      </c>
      <c r="P349">
        <f t="shared" si="21"/>
        <v>29</v>
      </c>
      <c r="Q349" s="11" t="s">
        <v>8315</v>
      </c>
      <c r="R349" t="s">
        <v>8316</v>
      </c>
      <c r="S349" s="16">
        <f t="shared" si="22"/>
        <v>41817.59542824074</v>
      </c>
      <c r="T349" s="16">
        <f t="shared" si="23"/>
        <v>41847.59542824074</v>
      </c>
    </row>
    <row r="350" spans="1:20" ht="28" x14ac:dyDescent="0.3">
      <c r="A350">
        <v>3395</v>
      </c>
      <c r="B350" s="3" t="s">
        <v>3394</v>
      </c>
      <c r="C350" s="3" t="s">
        <v>7505</v>
      </c>
      <c r="D350" s="6">
        <v>500</v>
      </c>
      <c r="E350" s="8">
        <v>920</v>
      </c>
      <c r="F350" t="s">
        <v>8218</v>
      </c>
      <c r="G350" t="s">
        <v>8224</v>
      </c>
      <c r="H350" t="s">
        <v>8246</v>
      </c>
      <c r="I350">
        <v>1433009400</v>
      </c>
      <c r="J350">
        <v>1431795944</v>
      </c>
      <c r="K350" t="b">
        <v>0</v>
      </c>
      <c r="L350">
        <v>38</v>
      </c>
      <c r="M350" t="b">
        <v>1</v>
      </c>
      <c r="N350" t="s">
        <v>8269</v>
      </c>
      <c r="O350" s="9">
        <f t="shared" si="20"/>
        <v>184</v>
      </c>
      <c r="P350">
        <f t="shared" si="21"/>
        <v>24.21</v>
      </c>
      <c r="Q350" s="11" t="s">
        <v>8315</v>
      </c>
      <c r="R350" t="s">
        <v>8316</v>
      </c>
      <c r="S350" s="16">
        <f t="shared" si="22"/>
        <v>42140.712314814817</v>
      </c>
      <c r="T350" s="16">
        <f t="shared" si="23"/>
        <v>42154.756944444445</v>
      </c>
    </row>
    <row r="351" spans="1:20" ht="42" x14ac:dyDescent="0.3">
      <c r="A351">
        <v>3396</v>
      </c>
      <c r="B351" s="3" t="s">
        <v>3395</v>
      </c>
      <c r="C351" s="3" t="s">
        <v>7506</v>
      </c>
      <c r="D351" s="6">
        <v>1500</v>
      </c>
      <c r="E351" s="8">
        <v>1565</v>
      </c>
      <c r="F351" t="s">
        <v>8218</v>
      </c>
      <c r="G351" t="s">
        <v>8223</v>
      </c>
      <c r="H351" t="s">
        <v>8245</v>
      </c>
      <c r="I351">
        <v>1401595140</v>
      </c>
      <c r="J351">
        <v>1399286589</v>
      </c>
      <c r="K351" t="b">
        <v>0</v>
      </c>
      <c r="L351">
        <v>28</v>
      </c>
      <c r="M351" t="b">
        <v>1</v>
      </c>
      <c r="N351" t="s">
        <v>8269</v>
      </c>
      <c r="O351" s="9">
        <f t="shared" si="20"/>
        <v>104</v>
      </c>
      <c r="P351">
        <f t="shared" si="21"/>
        <v>55.89</v>
      </c>
      <c r="Q351" s="11" t="s">
        <v>8315</v>
      </c>
      <c r="R351" t="s">
        <v>8316</v>
      </c>
      <c r="S351" s="16">
        <f t="shared" si="22"/>
        <v>41764.44663194444</v>
      </c>
      <c r="T351" s="16">
        <f t="shared" si="23"/>
        <v>41791.165972222225</v>
      </c>
    </row>
    <row r="352" spans="1:20" ht="28" x14ac:dyDescent="0.3">
      <c r="A352">
        <v>3397</v>
      </c>
      <c r="B352" s="3" t="s">
        <v>3396</v>
      </c>
      <c r="C352" s="3" t="s">
        <v>7507</v>
      </c>
      <c r="D352" s="6">
        <v>250</v>
      </c>
      <c r="E352" s="8">
        <v>280</v>
      </c>
      <c r="F352" t="s">
        <v>8218</v>
      </c>
      <c r="G352" t="s">
        <v>8224</v>
      </c>
      <c r="H352" t="s">
        <v>8246</v>
      </c>
      <c r="I352">
        <v>1455832800</v>
      </c>
      <c r="J352">
        <v>1452338929</v>
      </c>
      <c r="K352" t="b">
        <v>0</v>
      </c>
      <c r="L352">
        <v>24</v>
      </c>
      <c r="M352" t="b">
        <v>1</v>
      </c>
      <c r="N352" t="s">
        <v>8269</v>
      </c>
      <c r="O352" s="9">
        <f t="shared" si="20"/>
        <v>112</v>
      </c>
      <c r="P352">
        <f t="shared" si="21"/>
        <v>11.67</v>
      </c>
      <c r="Q352" s="11" t="s">
        <v>8315</v>
      </c>
      <c r="R352" t="s">
        <v>8316</v>
      </c>
      <c r="S352" s="16">
        <f t="shared" si="22"/>
        <v>42378.478344907402</v>
      </c>
      <c r="T352" s="16">
        <f t="shared" si="23"/>
        <v>42418.916666666672</v>
      </c>
    </row>
    <row r="353" spans="1:20" ht="42" x14ac:dyDescent="0.3">
      <c r="A353">
        <v>3398</v>
      </c>
      <c r="B353" s="3" t="s">
        <v>3397</v>
      </c>
      <c r="C353" s="3" t="s">
        <v>7508</v>
      </c>
      <c r="D353" s="6">
        <v>4000</v>
      </c>
      <c r="E353" s="8">
        <v>4443</v>
      </c>
      <c r="F353" t="s">
        <v>8218</v>
      </c>
      <c r="G353" t="s">
        <v>8223</v>
      </c>
      <c r="H353" t="s">
        <v>8245</v>
      </c>
      <c r="I353">
        <v>1416589200</v>
      </c>
      <c r="J353">
        <v>1414605776</v>
      </c>
      <c r="K353" t="b">
        <v>0</v>
      </c>
      <c r="L353">
        <v>65</v>
      </c>
      <c r="M353" t="b">
        <v>1</v>
      </c>
      <c r="N353" t="s">
        <v>8269</v>
      </c>
      <c r="O353" s="9">
        <f t="shared" si="20"/>
        <v>111</v>
      </c>
      <c r="P353">
        <f t="shared" si="21"/>
        <v>68.349999999999994</v>
      </c>
      <c r="Q353" s="11" t="s">
        <v>8315</v>
      </c>
      <c r="R353" t="s">
        <v>8316</v>
      </c>
      <c r="S353" s="16">
        <f t="shared" si="22"/>
        <v>41941.75203703704</v>
      </c>
      <c r="T353" s="16">
        <f t="shared" si="23"/>
        <v>41964.708333333328</v>
      </c>
    </row>
    <row r="354" spans="1:20" ht="42" x14ac:dyDescent="0.3">
      <c r="A354">
        <v>3399</v>
      </c>
      <c r="B354" s="3" t="s">
        <v>3398</v>
      </c>
      <c r="C354" s="3" t="s">
        <v>7509</v>
      </c>
      <c r="D354" s="6">
        <v>1200</v>
      </c>
      <c r="E354" s="8">
        <v>1245</v>
      </c>
      <c r="F354" t="s">
        <v>8218</v>
      </c>
      <c r="G354" t="s">
        <v>8224</v>
      </c>
      <c r="H354" t="s">
        <v>8246</v>
      </c>
      <c r="I354">
        <v>1424556325</v>
      </c>
      <c r="J354">
        <v>1421964325</v>
      </c>
      <c r="K354" t="b">
        <v>0</v>
      </c>
      <c r="L354">
        <v>46</v>
      </c>
      <c r="M354" t="b">
        <v>1</v>
      </c>
      <c r="N354" t="s">
        <v>8269</v>
      </c>
      <c r="O354" s="9">
        <f t="shared" si="20"/>
        <v>104</v>
      </c>
      <c r="P354">
        <f t="shared" si="21"/>
        <v>27.07</v>
      </c>
      <c r="Q354" s="11" t="s">
        <v>8315</v>
      </c>
      <c r="R354" t="s">
        <v>8316</v>
      </c>
      <c r="S354" s="16">
        <f t="shared" si="22"/>
        <v>42026.920428240745</v>
      </c>
      <c r="T354" s="16">
        <f t="shared" si="23"/>
        <v>42056.920428240745</v>
      </c>
    </row>
    <row r="355" spans="1:20" ht="42" x14ac:dyDescent="0.3">
      <c r="A355">
        <v>3400</v>
      </c>
      <c r="B355" s="3" t="s">
        <v>3399</v>
      </c>
      <c r="C355" s="3" t="s">
        <v>7510</v>
      </c>
      <c r="D355" s="6">
        <v>10000</v>
      </c>
      <c r="E355" s="8">
        <v>10041</v>
      </c>
      <c r="F355" t="s">
        <v>8218</v>
      </c>
      <c r="G355" t="s">
        <v>8223</v>
      </c>
      <c r="H355" t="s">
        <v>8245</v>
      </c>
      <c r="I355">
        <v>1409266414</v>
      </c>
      <c r="J355">
        <v>1405378414</v>
      </c>
      <c r="K355" t="b">
        <v>0</v>
      </c>
      <c r="L355">
        <v>85</v>
      </c>
      <c r="M355" t="b">
        <v>1</v>
      </c>
      <c r="N355" t="s">
        <v>8269</v>
      </c>
      <c r="O355" s="9">
        <f t="shared" si="20"/>
        <v>100</v>
      </c>
      <c r="P355">
        <f t="shared" si="21"/>
        <v>118.13</v>
      </c>
      <c r="Q355" s="11" t="s">
        <v>8315</v>
      </c>
      <c r="R355" t="s">
        <v>8316</v>
      </c>
      <c r="S355" s="16">
        <f t="shared" si="22"/>
        <v>41834.953865740739</v>
      </c>
      <c r="T355" s="16">
        <f t="shared" si="23"/>
        <v>41879.953865740739</v>
      </c>
    </row>
    <row r="356" spans="1:20" ht="42" x14ac:dyDescent="0.3">
      <c r="A356">
        <v>3401</v>
      </c>
      <c r="B356" s="3" t="s">
        <v>3400</v>
      </c>
      <c r="C356" s="3" t="s">
        <v>7511</v>
      </c>
      <c r="D356" s="6">
        <v>2900</v>
      </c>
      <c r="E356" s="8">
        <v>2954</v>
      </c>
      <c r="F356" t="s">
        <v>8218</v>
      </c>
      <c r="G356" t="s">
        <v>8224</v>
      </c>
      <c r="H356" t="s">
        <v>8246</v>
      </c>
      <c r="I356">
        <v>1438968146</v>
      </c>
      <c r="J356">
        <v>1436376146</v>
      </c>
      <c r="K356" t="b">
        <v>0</v>
      </c>
      <c r="L356">
        <v>66</v>
      </c>
      <c r="M356" t="b">
        <v>1</v>
      </c>
      <c r="N356" t="s">
        <v>8269</v>
      </c>
      <c r="O356" s="9">
        <f t="shared" si="20"/>
        <v>102</v>
      </c>
      <c r="P356">
        <f t="shared" si="21"/>
        <v>44.76</v>
      </c>
      <c r="Q356" s="11" t="s">
        <v>8315</v>
      </c>
      <c r="R356" t="s">
        <v>8316</v>
      </c>
      <c r="S356" s="16">
        <f t="shared" si="22"/>
        <v>42193.723912037036</v>
      </c>
      <c r="T356" s="16">
        <f t="shared" si="23"/>
        <v>42223.723912037036</v>
      </c>
    </row>
    <row r="357" spans="1:20" ht="42" x14ac:dyDescent="0.3">
      <c r="A357">
        <v>3402</v>
      </c>
      <c r="B357" s="3" t="s">
        <v>3401</v>
      </c>
      <c r="C357" s="3" t="s">
        <v>7512</v>
      </c>
      <c r="D357" s="6">
        <v>15000</v>
      </c>
      <c r="E357" s="8">
        <v>16465</v>
      </c>
      <c r="F357" t="s">
        <v>8218</v>
      </c>
      <c r="G357" t="s">
        <v>8223</v>
      </c>
      <c r="H357" t="s">
        <v>8245</v>
      </c>
      <c r="I357">
        <v>1447295460</v>
      </c>
      <c r="J357">
        <v>1444747843</v>
      </c>
      <c r="K357" t="b">
        <v>0</v>
      </c>
      <c r="L357">
        <v>165</v>
      </c>
      <c r="M357" t="b">
        <v>1</v>
      </c>
      <c r="N357" t="s">
        <v>8269</v>
      </c>
      <c r="O357" s="9">
        <f t="shared" si="20"/>
        <v>110</v>
      </c>
      <c r="P357">
        <f t="shared" si="21"/>
        <v>99.79</v>
      </c>
      <c r="Q357" s="11" t="s">
        <v>8315</v>
      </c>
      <c r="R357" t="s">
        <v>8316</v>
      </c>
      <c r="S357" s="16">
        <f t="shared" si="22"/>
        <v>42290.61855324074</v>
      </c>
      <c r="T357" s="16">
        <f t="shared" si="23"/>
        <v>42320.104861111111</v>
      </c>
    </row>
    <row r="358" spans="1:20" ht="42" x14ac:dyDescent="0.3">
      <c r="A358">
        <v>3403</v>
      </c>
      <c r="B358" s="3" t="s">
        <v>3402</v>
      </c>
      <c r="C358" s="3" t="s">
        <v>7513</v>
      </c>
      <c r="D358" s="6">
        <v>2000</v>
      </c>
      <c r="E358" s="8">
        <v>2000</v>
      </c>
      <c r="F358" t="s">
        <v>8218</v>
      </c>
      <c r="G358" t="s">
        <v>8224</v>
      </c>
      <c r="H358" t="s">
        <v>8246</v>
      </c>
      <c r="I358">
        <v>1435230324</v>
      </c>
      <c r="J358">
        <v>1432638324</v>
      </c>
      <c r="K358" t="b">
        <v>0</v>
      </c>
      <c r="L358">
        <v>17</v>
      </c>
      <c r="M358" t="b">
        <v>1</v>
      </c>
      <c r="N358" t="s">
        <v>8269</v>
      </c>
      <c r="O358" s="9">
        <f t="shared" si="20"/>
        <v>100</v>
      </c>
      <c r="P358">
        <f t="shared" si="21"/>
        <v>117.65</v>
      </c>
      <c r="Q358" s="11" t="s">
        <v>8315</v>
      </c>
      <c r="R358" t="s">
        <v>8316</v>
      </c>
      <c r="S358" s="16">
        <f t="shared" si="22"/>
        <v>42150.462083333332</v>
      </c>
      <c r="T358" s="16">
        <f t="shared" si="23"/>
        <v>42180.462083333332</v>
      </c>
    </row>
    <row r="359" spans="1:20" ht="42" x14ac:dyDescent="0.3">
      <c r="A359">
        <v>3404</v>
      </c>
      <c r="B359" s="3" t="s">
        <v>3403</v>
      </c>
      <c r="C359" s="3" t="s">
        <v>7514</v>
      </c>
      <c r="D359" s="6">
        <v>500</v>
      </c>
      <c r="E359" s="8">
        <v>610</v>
      </c>
      <c r="F359" t="s">
        <v>8218</v>
      </c>
      <c r="G359" t="s">
        <v>8223</v>
      </c>
      <c r="H359" t="s">
        <v>8245</v>
      </c>
      <c r="I359">
        <v>1434542702</v>
      </c>
      <c r="J359">
        <v>1432814702</v>
      </c>
      <c r="K359" t="b">
        <v>0</v>
      </c>
      <c r="L359">
        <v>3</v>
      </c>
      <c r="M359" t="b">
        <v>1</v>
      </c>
      <c r="N359" t="s">
        <v>8269</v>
      </c>
      <c r="O359" s="9">
        <f t="shared" si="20"/>
        <v>122</v>
      </c>
      <c r="P359">
        <f t="shared" si="21"/>
        <v>203.33</v>
      </c>
      <c r="Q359" s="11" t="s">
        <v>8315</v>
      </c>
      <c r="R359" t="s">
        <v>8316</v>
      </c>
      <c r="S359" s="16">
        <f t="shared" si="22"/>
        <v>42152.503495370373</v>
      </c>
      <c r="T359" s="16">
        <f t="shared" si="23"/>
        <v>42172.503495370373</v>
      </c>
    </row>
    <row r="360" spans="1:20" ht="42" x14ac:dyDescent="0.3">
      <c r="A360">
        <v>3405</v>
      </c>
      <c r="B360" s="3" t="s">
        <v>3404</v>
      </c>
      <c r="C360" s="3" t="s">
        <v>7515</v>
      </c>
      <c r="D360" s="6">
        <v>350</v>
      </c>
      <c r="E360" s="8">
        <v>481.5</v>
      </c>
      <c r="F360" t="s">
        <v>8218</v>
      </c>
      <c r="G360" t="s">
        <v>8224</v>
      </c>
      <c r="H360" t="s">
        <v>8246</v>
      </c>
      <c r="I360">
        <v>1456876740</v>
      </c>
      <c r="J360">
        <v>1455063886</v>
      </c>
      <c r="K360" t="b">
        <v>0</v>
      </c>
      <c r="L360">
        <v>17</v>
      </c>
      <c r="M360" t="b">
        <v>1</v>
      </c>
      <c r="N360" t="s">
        <v>8269</v>
      </c>
      <c r="O360" s="9">
        <f t="shared" si="20"/>
        <v>138</v>
      </c>
      <c r="P360">
        <f t="shared" si="21"/>
        <v>28.32</v>
      </c>
      <c r="Q360" s="11" t="s">
        <v>8315</v>
      </c>
      <c r="R360" t="s">
        <v>8316</v>
      </c>
      <c r="S360" s="16">
        <f t="shared" si="22"/>
        <v>42410.017199074078</v>
      </c>
      <c r="T360" s="16">
        <f t="shared" si="23"/>
        <v>42430.999305555553</v>
      </c>
    </row>
    <row r="361" spans="1:20" ht="28" x14ac:dyDescent="0.3">
      <c r="A361">
        <v>3406</v>
      </c>
      <c r="B361" s="3" t="s">
        <v>3405</v>
      </c>
      <c r="C361" s="3" t="s">
        <v>7516</v>
      </c>
      <c r="D361" s="6">
        <v>10000</v>
      </c>
      <c r="E361" s="8">
        <v>10031</v>
      </c>
      <c r="F361" t="s">
        <v>8218</v>
      </c>
      <c r="G361" t="s">
        <v>8223</v>
      </c>
      <c r="H361" t="s">
        <v>8245</v>
      </c>
      <c r="I361">
        <v>1405511376</v>
      </c>
      <c r="J361">
        <v>1401623376</v>
      </c>
      <c r="K361" t="b">
        <v>0</v>
      </c>
      <c r="L361">
        <v>91</v>
      </c>
      <c r="M361" t="b">
        <v>1</v>
      </c>
      <c r="N361" t="s">
        <v>8269</v>
      </c>
      <c r="O361" s="9">
        <f t="shared" si="20"/>
        <v>100</v>
      </c>
      <c r="P361">
        <f t="shared" si="21"/>
        <v>110.23</v>
      </c>
      <c r="Q361" s="11" t="s">
        <v>8315</v>
      </c>
      <c r="R361" t="s">
        <v>8316</v>
      </c>
      <c r="S361" s="16">
        <f t="shared" si="22"/>
        <v>41791.492777777778</v>
      </c>
      <c r="T361" s="16">
        <f t="shared" si="23"/>
        <v>41836.492777777778</v>
      </c>
    </row>
    <row r="362" spans="1:20" ht="56" x14ac:dyDescent="0.3">
      <c r="A362">
        <v>3407</v>
      </c>
      <c r="B362" s="3" t="s">
        <v>3406</v>
      </c>
      <c r="C362" s="3" t="s">
        <v>7517</v>
      </c>
      <c r="D362" s="6">
        <v>2000</v>
      </c>
      <c r="E362" s="8">
        <v>2142</v>
      </c>
      <c r="F362" t="s">
        <v>8218</v>
      </c>
      <c r="G362" t="s">
        <v>8224</v>
      </c>
      <c r="H362" t="s">
        <v>8246</v>
      </c>
      <c r="I362">
        <v>1404641289</v>
      </c>
      <c r="J362">
        <v>1402049289</v>
      </c>
      <c r="K362" t="b">
        <v>0</v>
      </c>
      <c r="L362">
        <v>67</v>
      </c>
      <c r="M362" t="b">
        <v>1</v>
      </c>
      <c r="N362" t="s">
        <v>8269</v>
      </c>
      <c r="O362" s="9">
        <f t="shared" si="20"/>
        <v>107</v>
      </c>
      <c r="P362">
        <f t="shared" si="21"/>
        <v>31.97</v>
      </c>
      <c r="Q362" s="11" t="s">
        <v>8315</v>
      </c>
      <c r="R362" t="s">
        <v>8316</v>
      </c>
      <c r="S362" s="16">
        <f t="shared" si="22"/>
        <v>41796.422326388885</v>
      </c>
      <c r="T362" s="16">
        <f t="shared" si="23"/>
        <v>41826.422326388885</v>
      </c>
    </row>
    <row r="363" spans="1:20" ht="42" x14ac:dyDescent="0.3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9">
        <f t="shared" si="20"/>
        <v>211</v>
      </c>
      <c r="P363">
        <f t="shared" si="21"/>
        <v>58.61</v>
      </c>
      <c r="Q363" s="11" t="s">
        <v>8315</v>
      </c>
      <c r="R363" t="s">
        <v>8316</v>
      </c>
      <c r="S363" s="16">
        <f t="shared" si="22"/>
        <v>41808.991944444446</v>
      </c>
      <c r="T363" s="16">
        <f t="shared" si="23"/>
        <v>41838.991944444446</v>
      </c>
    </row>
    <row r="364" spans="1:20" ht="42" x14ac:dyDescent="0.3">
      <c r="A364">
        <v>3409</v>
      </c>
      <c r="B364" s="3" t="s">
        <v>3408</v>
      </c>
      <c r="C364" s="3" t="s">
        <v>7519</v>
      </c>
      <c r="D364" s="6">
        <v>500</v>
      </c>
      <c r="E364" s="8">
        <v>618</v>
      </c>
      <c r="F364" t="s">
        <v>8218</v>
      </c>
      <c r="G364" t="s">
        <v>8224</v>
      </c>
      <c r="H364" t="s">
        <v>8246</v>
      </c>
      <c r="I364">
        <v>1469998680</v>
      </c>
      <c r="J364">
        <v>1466710358</v>
      </c>
      <c r="K364" t="b">
        <v>0</v>
      </c>
      <c r="L364">
        <v>21</v>
      </c>
      <c r="M364" t="b">
        <v>1</v>
      </c>
      <c r="N364" t="s">
        <v>8269</v>
      </c>
      <c r="O364" s="9">
        <f t="shared" si="20"/>
        <v>124</v>
      </c>
      <c r="P364">
        <f t="shared" si="21"/>
        <v>29.43</v>
      </c>
      <c r="Q364" s="11" t="s">
        <v>8315</v>
      </c>
      <c r="R364" t="s">
        <v>8316</v>
      </c>
      <c r="S364" s="16">
        <f t="shared" si="22"/>
        <v>42544.814328703709</v>
      </c>
      <c r="T364" s="16">
        <f t="shared" si="23"/>
        <v>42582.873611111107</v>
      </c>
    </row>
    <row r="365" spans="1:20" ht="42" x14ac:dyDescent="0.3">
      <c r="A365">
        <v>3410</v>
      </c>
      <c r="B365" s="3" t="s">
        <v>3409</v>
      </c>
      <c r="C365" s="3" t="s">
        <v>7520</v>
      </c>
      <c r="D365" s="6">
        <v>3000</v>
      </c>
      <c r="E365" s="8">
        <v>3255</v>
      </c>
      <c r="F365" t="s">
        <v>8218</v>
      </c>
      <c r="G365" t="s">
        <v>8223</v>
      </c>
      <c r="H365" t="s">
        <v>8245</v>
      </c>
      <c r="I365">
        <v>1465196400</v>
      </c>
      <c r="J365">
        <v>1462841990</v>
      </c>
      <c r="K365" t="b">
        <v>0</v>
      </c>
      <c r="L365">
        <v>40</v>
      </c>
      <c r="M365" t="b">
        <v>1</v>
      </c>
      <c r="N365" t="s">
        <v>8269</v>
      </c>
      <c r="O365" s="9">
        <f t="shared" si="20"/>
        <v>109</v>
      </c>
      <c r="P365">
        <f t="shared" si="21"/>
        <v>81.38</v>
      </c>
      <c r="Q365" s="11" t="s">
        <v>8315</v>
      </c>
      <c r="R365" t="s">
        <v>8316</v>
      </c>
      <c r="S365" s="16">
        <f t="shared" si="22"/>
        <v>42500.041550925926</v>
      </c>
      <c r="T365" s="16">
        <f t="shared" si="23"/>
        <v>42527.291666666672</v>
      </c>
    </row>
    <row r="366" spans="1:20" ht="42" x14ac:dyDescent="0.3">
      <c r="A366">
        <v>3411</v>
      </c>
      <c r="B366" s="3" t="s">
        <v>3410</v>
      </c>
      <c r="C366" s="3" t="s">
        <v>7521</v>
      </c>
      <c r="D366" s="6">
        <v>15000</v>
      </c>
      <c r="E366" s="8">
        <v>15535</v>
      </c>
      <c r="F366" t="s">
        <v>8218</v>
      </c>
      <c r="G366" t="s">
        <v>8223</v>
      </c>
      <c r="H366" t="s">
        <v>8245</v>
      </c>
      <c r="I366">
        <v>1444264372</v>
      </c>
      <c r="J366">
        <v>1442536372</v>
      </c>
      <c r="K366" t="b">
        <v>0</v>
      </c>
      <c r="L366">
        <v>78</v>
      </c>
      <c r="M366" t="b">
        <v>1</v>
      </c>
      <c r="N366" t="s">
        <v>8269</v>
      </c>
      <c r="O366" s="9">
        <f t="shared" si="20"/>
        <v>104</v>
      </c>
      <c r="P366">
        <f t="shared" si="21"/>
        <v>199.17</v>
      </c>
      <c r="Q366" s="11" t="s">
        <v>8315</v>
      </c>
      <c r="R366" t="s">
        <v>8316</v>
      </c>
      <c r="S366" s="16">
        <f t="shared" si="22"/>
        <v>42265.022824074069</v>
      </c>
      <c r="T366" s="16">
        <f t="shared" si="23"/>
        <v>42285.022824074069</v>
      </c>
    </row>
    <row r="367" spans="1:20" ht="42" x14ac:dyDescent="0.3">
      <c r="A367">
        <v>3412</v>
      </c>
      <c r="B367" s="3" t="s">
        <v>3411</v>
      </c>
      <c r="C367" s="3" t="s">
        <v>7522</v>
      </c>
      <c r="D367" s="6">
        <v>3000</v>
      </c>
      <c r="E367" s="8">
        <v>3000</v>
      </c>
      <c r="F367" t="s">
        <v>8218</v>
      </c>
      <c r="G367" t="s">
        <v>8224</v>
      </c>
      <c r="H367" t="s">
        <v>8246</v>
      </c>
      <c r="I367">
        <v>1411858862</v>
      </c>
      <c r="J367">
        <v>1409266862</v>
      </c>
      <c r="K367" t="b">
        <v>0</v>
      </c>
      <c r="L367">
        <v>26</v>
      </c>
      <c r="M367" t="b">
        <v>1</v>
      </c>
      <c r="N367" t="s">
        <v>8269</v>
      </c>
      <c r="O367" s="9">
        <f t="shared" si="20"/>
        <v>100</v>
      </c>
      <c r="P367">
        <f t="shared" si="21"/>
        <v>115.38</v>
      </c>
      <c r="Q367" s="11" t="s">
        <v>8315</v>
      </c>
      <c r="R367" t="s">
        <v>8316</v>
      </c>
      <c r="S367" s="16">
        <f t="shared" si="22"/>
        <v>41879.959050925929</v>
      </c>
      <c r="T367" s="16">
        <f t="shared" si="23"/>
        <v>41909.959050925929</v>
      </c>
    </row>
    <row r="368" spans="1:20" ht="42" x14ac:dyDescent="0.3">
      <c r="A368">
        <v>3413</v>
      </c>
      <c r="B368" s="3" t="s">
        <v>3412</v>
      </c>
      <c r="C368" s="3" t="s">
        <v>7523</v>
      </c>
      <c r="D368" s="6">
        <v>500</v>
      </c>
      <c r="E368" s="8">
        <v>650</v>
      </c>
      <c r="F368" t="s">
        <v>8218</v>
      </c>
      <c r="G368" t="s">
        <v>8223</v>
      </c>
      <c r="H368" t="s">
        <v>8245</v>
      </c>
      <c r="I368">
        <v>1425099540</v>
      </c>
      <c r="J368">
        <v>1424280938</v>
      </c>
      <c r="K368" t="b">
        <v>0</v>
      </c>
      <c r="L368">
        <v>14</v>
      </c>
      <c r="M368" t="b">
        <v>1</v>
      </c>
      <c r="N368" t="s">
        <v>8269</v>
      </c>
      <c r="O368" s="9">
        <f t="shared" si="20"/>
        <v>130</v>
      </c>
      <c r="P368">
        <f t="shared" si="21"/>
        <v>46.43</v>
      </c>
      <c r="Q368" s="11" t="s">
        <v>8315</v>
      </c>
      <c r="R368" t="s">
        <v>8316</v>
      </c>
      <c r="S368" s="16">
        <f t="shared" si="22"/>
        <v>42053.733078703706</v>
      </c>
      <c r="T368" s="16">
        <f t="shared" si="23"/>
        <v>42063.207638888889</v>
      </c>
    </row>
    <row r="369" spans="1:20" ht="42" x14ac:dyDescent="0.3">
      <c r="A369">
        <v>3414</v>
      </c>
      <c r="B369" s="3" t="s">
        <v>3413</v>
      </c>
      <c r="C369" s="3" t="s">
        <v>7524</v>
      </c>
      <c r="D369" s="6">
        <v>3000</v>
      </c>
      <c r="E369" s="8">
        <v>3105</v>
      </c>
      <c r="F369" t="s">
        <v>8218</v>
      </c>
      <c r="G369" t="s">
        <v>8223</v>
      </c>
      <c r="H369" t="s">
        <v>8245</v>
      </c>
      <c r="I369">
        <v>1480579140</v>
      </c>
      <c r="J369">
        <v>1478030325</v>
      </c>
      <c r="K369" t="b">
        <v>0</v>
      </c>
      <c r="L369">
        <v>44</v>
      </c>
      <c r="M369" t="b">
        <v>1</v>
      </c>
      <c r="N369" t="s">
        <v>8269</v>
      </c>
      <c r="O369" s="9">
        <f t="shared" si="20"/>
        <v>104</v>
      </c>
      <c r="P369">
        <f t="shared" si="21"/>
        <v>70.569999999999993</v>
      </c>
      <c r="Q369" s="11" t="s">
        <v>8315</v>
      </c>
      <c r="R369" t="s">
        <v>8316</v>
      </c>
      <c r="S369" s="16">
        <f t="shared" si="22"/>
        <v>42675.832465277781</v>
      </c>
      <c r="T369" s="16">
        <f t="shared" si="23"/>
        <v>42705.332638888889</v>
      </c>
    </row>
    <row r="370" spans="1:20" ht="28" x14ac:dyDescent="0.3">
      <c r="A370">
        <v>3415</v>
      </c>
      <c r="B370" s="3" t="s">
        <v>3414</v>
      </c>
      <c r="C370" s="3" t="s">
        <v>7525</v>
      </c>
      <c r="D370" s="6">
        <v>200</v>
      </c>
      <c r="E370" s="8">
        <v>200</v>
      </c>
      <c r="F370" t="s">
        <v>8218</v>
      </c>
      <c r="G370" t="s">
        <v>8223</v>
      </c>
      <c r="H370" t="s">
        <v>8245</v>
      </c>
      <c r="I370">
        <v>1460935800</v>
      </c>
      <c r="J370">
        <v>1459999656</v>
      </c>
      <c r="K370" t="b">
        <v>0</v>
      </c>
      <c r="L370">
        <v>9</v>
      </c>
      <c r="M370" t="b">
        <v>1</v>
      </c>
      <c r="N370" t="s">
        <v>8269</v>
      </c>
      <c r="O370" s="9">
        <f t="shared" si="20"/>
        <v>100</v>
      </c>
      <c r="P370">
        <f t="shared" si="21"/>
        <v>22.22</v>
      </c>
      <c r="Q370" s="11" t="s">
        <v>8315</v>
      </c>
      <c r="R370" t="s">
        <v>8316</v>
      </c>
      <c r="S370" s="16">
        <f t="shared" si="22"/>
        <v>42467.144166666665</v>
      </c>
      <c r="T370" s="16">
        <f t="shared" si="23"/>
        <v>42477.979166666672</v>
      </c>
    </row>
    <row r="371" spans="1:20" ht="42" x14ac:dyDescent="0.3">
      <c r="A371">
        <v>3416</v>
      </c>
      <c r="B371" s="3" t="s">
        <v>3415</v>
      </c>
      <c r="C371" s="3" t="s">
        <v>7526</v>
      </c>
      <c r="D371" s="6">
        <v>4000</v>
      </c>
      <c r="E371" s="8">
        <v>4784</v>
      </c>
      <c r="F371" t="s">
        <v>8218</v>
      </c>
      <c r="G371" t="s">
        <v>8224</v>
      </c>
      <c r="H371" t="s">
        <v>8246</v>
      </c>
      <c r="I371">
        <v>1429813800</v>
      </c>
      <c r="J371">
        <v>1427363645</v>
      </c>
      <c r="K371" t="b">
        <v>0</v>
      </c>
      <c r="L371">
        <v>30</v>
      </c>
      <c r="M371" t="b">
        <v>1</v>
      </c>
      <c r="N371" t="s">
        <v>8269</v>
      </c>
      <c r="O371" s="9">
        <f t="shared" si="20"/>
        <v>120</v>
      </c>
      <c r="P371">
        <f t="shared" si="21"/>
        <v>159.47</v>
      </c>
      <c r="Q371" s="11" t="s">
        <v>8315</v>
      </c>
      <c r="R371" t="s">
        <v>8316</v>
      </c>
      <c r="S371" s="16">
        <f t="shared" si="22"/>
        <v>42089.412557870368</v>
      </c>
      <c r="T371" s="16">
        <f t="shared" si="23"/>
        <v>42117.770833333328</v>
      </c>
    </row>
    <row r="372" spans="1:20" ht="42" x14ac:dyDescent="0.3">
      <c r="A372">
        <v>3417</v>
      </c>
      <c r="B372" s="3" t="s">
        <v>3416</v>
      </c>
      <c r="C372" s="3" t="s">
        <v>7527</v>
      </c>
      <c r="D372" s="6">
        <v>1700</v>
      </c>
      <c r="E372" s="8">
        <v>1700.01</v>
      </c>
      <c r="F372" t="s">
        <v>8218</v>
      </c>
      <c r="G372" t="s">
        <v>8223</v>
      </c>
      <c r="H372" t="s">
        <v>8245</v>
      </c>
      <c r="I372">
        <v>1414284180</v>
      </c>
      <c r="J372">
        <v>1410558948</v>
      </c>
      <c r="K372" t="b">
        <v>0</v>
      </c>
      <c r="L372">
        <v>45</v>
      </c>
      <c r="M372" t="b">
        <v>1</v>
      </c>
      <c r="N372" t="s">
        <v>8269</v>
      </c>
      <c r="O372" s="9">
        <f t="shared" si="20"/>
        <v>100</v>
      </c>
      <c r="P372">
        <f t="shared" si="21"/>
        <v>37.78</v>
      </c>
      <c r="Q372" s="11" t="s">
        <v>8315</v>
      </c>
      <c r="R372" t="s">
        <v>8316</v>
      </c>
      <c r="S372" s="16">
        <f t="shared" si="22"/>
        <v>41894.91375</v>
      </c>
      <c r="T372" s="16">
        <f t="shared" si="23"/>
        <v>41938.029861111114</v>
      </c>
    </row>
    <row r="373" spans="1:20" ht="42" x14ac:dyDescent="0.3">
      <c r="A373">
        <v>3418</v>
      </c>
      <c r="B373" s="3" t="s">
        <v>3417</v>
      </c>
      <c r="C373" s="3" t="s">
        <v>7528</v>
      </c>
      <c r="D373" s="6">
        <v>4000</v>
      </c>
      <c r="E373" s="8">
        <v>4035</v>
      </c>
      <c r="F373" t="s">
        <v>8218</v>
      </c>
      <c r="G373" t="s">
        <v>8223</v>
      </c>
      <c r="H373" t="s">
        <v>8245</v>
      </c>
      <c r="I373">
        <v>1400875307</v>
      </c>
      <c r="J373">
        <v>1398283307</v>
      </c>
      <c r="K373" t="b">
        <v>0</v>
      </c>
      <c r="L373">
        <v>56</v>
      </c>
      <c r="M373" t="b">
        <v>1</v>
      </c>
      <c r="N373" t="s">
        <v>8269</v>
      </c>
      <c r="O373" s="9">
        <f t="shared" si="20"/>
        <v>101</v>
      </c>
      <c r="P373">
        <f t="shared" si="21"/>
        <v>72.05</v>
      </c>
      <c r="Q373" s="11" t="s">
        <v>8315</v>
      </c>
      <c r="R373" t="s">
        <v>8316</v>
      </c>
      <c r="S373" s="16">
        <f t="shared" si="22"/>
        <v>41752.83457175926</v>
      </c>
      <c r="T373" s="16">
        <f t="shared" si="23"/>
        <v>41782.83457175926</v>
      </c>
    </row>
    <row r="374" spans="1:20" ht="42" x14ac:dyDescent="0.3">
      <c r="A374">
        <v>3419</v>
      </c>
      <c r="B374" s="3" t="s">
        <v>3418</v>
      </c>
      <c r="C374" s="3" t="s">
        <v>7529</v>
      </c>
      <c r="D374" s="6">
        <v>2750</v>
      </c>
      <c r="E374" s="8">
        <v>2930</v>
      </c>
      <c r="F374" t="s">
        <v>8218</v>
      </c>
      <c r="G374" t="s">
        <v>8240</v>
      </c>
      <c r="H374" t="s">
        <v>8248</v>
      </c>
      <c r="I374">
        <v>1459978200</v>
      </c>
      <c r="J374">
        <v>1458416585</v>
      </c>
      <c r="K374" t="b">
        <v>0</v>
      </c>
      <c r="L374">
        <v>46</v>
      </c>
      <c r="M374" t="b">
        <v>1</v>
      </c>
      <c r="N374" t="s">
        <v>8269</v>
      </c>
      <c r="O374" s="9">
        <f t="shared" si="20"/>
        <v>107</v>
      </c>
      <c r="P374">
        <f t="shared" si="21"/>
        <v>63.7</v>
      </c>
      <c r="Q374" s="11" t="s">
        <v>8315</v>
      </c>
      <c r="R374" t="s">
        <v>8316</v>
      </c>
      <c r="S374" s="16">
        <f t="shared" si="22"/>
        <v>42448.821585648147</v>
      </c>
      <c r="T374" s="16">
        <f t="shared" si="23"/>
        <v>42466.895833333328</v>
      </c>
    </row>
    <row r="375" spans="1:20" ht="42" x14ac:dyDescent="0.3">
      <c r="A375">
        <v>3420</v>
      </c>
      <c r="B375" s="3" t="s">
        <v>3419</v>
      </c>
      <c r="C375" s="3" t="s">
        <v>7530</v>
      </c>
      <c r="D375" s="6">
        <v>700</v>
      </c>
      <c r="E375" s="8">
        <v>966</v>
      </c>
      <c r="F375" t="s">
        <v>8218</v>
      </c>
      <c r="G375" t="s">
        <v>8224</v>
      </c>
      <c r="H375" t="s">
        <v>8246</v>
      </c>
      <c r="I375">
        <v>1455408000</v>
      </c>
      <c r="J375">
        <v>1454638202</v>
      </c>
      <c r="K375" t="b">
        <v>0</v>
      </c>
      <c r="L375">
        <v>34</v>
      </c>
      <c r="M375" t="b">
        <v>1</v>
      </c>
      <c r="N375" t="s">
        <v>8269</v>
      </c>
      <c r="O375" s="9">
        <f t="shared" si="20"/>
        <v>138</v>
      </c>
      <c r="P375">
        <f t="shared" si="21"/>
        <v>28.41</v>
      </c>
      <c r="Q375" s="11" t="s">
        <v>8315</v>
      </c>
      <c r="R375" t="s">
        <v>8316</v>
      </c>
      <c r="S375" s="16">
        <f t="shared" si="22"/>
        <v>42405.090300925927</v>
      </c>
      <c r="T375" s="16">
        <f t="shared" si="23"/>
        <v>42414</v>
      </c>
    </row>
    <row r="376" spans="1:20" ht="42" x14ac:dyDescent="0.3">
      <c r="A376">
        <v>3421</v>
      </c>
      <c r="B376" s="3" t="s">
        <v>3420</v>
      </c>
      <c r="C376" s="3" t="s">
        <v>7531</v>
      </c>
      <c r="D376" s="6">
        <v>10000</v>
      </c>
      <c r="E376" s="8">
        <v>10115</v>
      </c>
      <c r="F376" t="s">
        <v>8218</v>
      </c>
      <c r="G376" t="s">
        <v>8223</v>
      </c>
      <c r="H376" t="s">
        <v>8245</v>
      </c>
      <c r="I376">
        <v>1425495563</v>
      </c>
      <c r="J376">
        <v>1422903563</v>
      </c>
      <c r="K376" t="b">
        <v>0</v>
      </c>
      <c r="L376">
        <v>98</v>
      </c>
      <c r="M376" t="b">
        <v>1</v>
      </c>
      <c r="N376" t="s">
        <v>8269</v>
      </c>
      <c r="O376" s="9">
        <f t="shared" si="20"/>
        <v>101</v>
      </c>
      <c r="P376">
        <f t="shared" si="21"/>
        <v>103.21</v>
      </c>
      <c r="Q376" s="11" t="s">
        <v>8315</v>
      </c>
      <c r="R376" t="s">
        <v>8316</v>
      </c>
      <c r="S376" s="16">
        <f t="shared" si="22"/>
        <v>42037.791238425925</v>
      </c>
      <c r="T376" s="16">
        <f t="shared" si="23"/>
        <v>42067.791238425925</v>
      </c>
    </row>
    <row r="377" spans="1:20" ht="42" x14ac:dyDescent="0.3">
      <c r="A377">
        <v>3422</v>
      </c>
      <c r="B377" s="3" t="s">
        <v>3421</v>
      </c>
      <c r="C377" s="3" t="s">
        <v>7532</v>
      </c>
      <c r="D377" s="6">
        <v>3000</v>
      </c>
      <c r="E377" s="8">
        <v>3273</v>
      </c>
      <c r="F377" t="s">
        <v>8218</v>
      </c>
      <c r="G377" t="s">
        <v>8224</v>
      </c>
      <c r="H377" t="s">
        <v>8246</v>
      </c>
      <c r="I377">
        <v>1450051200</v>
      </c>
      <c r="J377">
        <v>1447594176</v>
      </c>
      <c r="K377" t="b">
        <v>0</v>
      </c>
      <c r="L377">
        <v>46</v>
      </c>
      <c r="M377" t="b">
        <v>1</v>
      </c>
      <c r="N377" t="s">
        <v>8269</v>
      </c>
      <c r="O377" s="9">
        <f t="shared" si="20"/>
        <v>109</v>
      </c>
      <c r="P377">
        <f t="shared" si="21"/>
        <v>71.150000000000006</v>
      </c>
      <c r="Q377" s="11" t="s">
        <v>8315</v>
      </c>
      <c r="R377" t="s">
        <v>8316</v>
      </c>
      <c r="S377" s="16">
        <f t="shared" si="22"/>
        <v>42323.562222222223</v>
      </c>
      <c r="T377" s="16">
        <f t="shared" si="23"/>
        <v>42352</v>
      </c>
    </row>
    <row r="378" spans="1:20" ht="42" x14ac:dyDescent="0.3">
      <c r="A378">
        <v>3423</v>
      </c>
      <c r="B378" s="3" t="s">
        <v>3422</v>
      </c>
      <c r="C378" s="3" t="s">
        <v>7533</v>
      </c>
      <c r="D378" s="6">
        <v>250</v>
      </c>
      <c r="E378" s="8">
        <v>350</v>
      </c>
      <c r="F378" t="s">
        <v>8218</v>
      </c>
      <c r="G378" t="s">
        <v>8223</v>
      </c>
      <c r="H378" t="s">
        <v>8245</v>
      </c>
      <c r="I378">
        <v>1429912341</v>
      </c>
      <c r="J378">
        <v>1427320341</v>
      </c>
      <c r="K378" t="b">
        <v>0</v>
      </c>
      <c r="L378">
        <v>10</v>
      </c>
      <c r="M378" t="b">
        <v>1</v>
      </c>
      <c r="N378" t="s">
        <v>8269</v>
      </c>
      <c r="O378" s="9">
        <f t="shared" si="20"/>
        <v>140</v>
      </c>
      <c r="P378">
        <f t="shared" si="21"/>
        <v>35</v>
      </c>
      <c r="Q378" s="11" t="s">
        <v>8315</v>
      </c>
      <c r="R378" t="s">
        <v>8316</v>
      </c>
      <c r="S378" s="16">
        <f t="shared" si="22"/>
        <v>42088.911354166667</v>
      </c>
      <c r="T378" s="16">
        <f t="shared" si="23"/>
        <v>42118.911354166667</v>
      </c>
    </row>
    <row r="379" spans="1:20" ht="42" x14ac:dyDescent="0.3">
      <c r="A379">
        <v>3424</v>
      </c>
      <c r="B379" s="3" t="s">
        <v>3423</v>
      </c>
      <c r="C379" s="3" t="s">
        <v>7534</v>
      </c>
      <c r="D379" s="6">
        <v>6000</v>
      </c>
      <c r="E379" s="8">
        <v>6215</v>
      </c>
      <c r="F379" t="s">
        <v>8218</v>
      </c>
      <c r="G379" t="s">
        <v>8223</v>
      </c>
      <c r="H379" t="s">
        <v>8245</v>
      </c>
      <c r="I379">
        <v>1423119540</v>
      </c>
      <c r="J379">
        <v>1421252084</v>
      </c>
      <c r="K379" t="b">
        <v>0</v>
      </c>
      <c r="L379">
        <v>76</v>
      </c>
      <c r="M379" t="b">
        <v>1</v>
      </c>
      <c r="N379" t="s">
        <v>8269</v>
      </c>
      <c r="O379" s="9">
        <f t="shared" si="20"/>
        <v>104</v>
      </c>
      <c r="P379">
        <f t="shared" si="21"/>
        <v>81.78</v>
      </c>
      <c r="Q379" s="11" t="s">
        <v>8315</v>
      </c>
      <c r="R379" t="s">
        <v>8316</v>
      </c>
      <c r="S379" s="16">
        <f t="shared" si="22"/>
        <v>42018.676898148144</v>
      </c>
      <c r="T379" s="16">
        <f t="shared" si="23"/>
        <v>42040.290972222225</v>
      </c>
    </row>
    <row r="380" spans="1:20" ht="42" x14ac:dyDescent="0.3">
      <c r="A380">
        <v>3425</v>
      </c>
      <c r="B380" s="3" t="s">
        <v>3424</v>
      </c>
      <c r="C380" s="3" t="s">
        <v>7535</v>
      </c>
      <c r="D380" s="6">
        <v>30000</v>
      </c>
      <c r="E380" s="8">
        <v>30891.1</v>
      </c>
      <c r="F380" t="s">
        <v>8218</v>
      </c>
      <c r="G380" t="s">
        <v>8223</v>
      </c>
      <c r="H380" t="s">
        <v>8245</v>
      </c>
      <c r="I380">
        <v>1412434136</v>
      </c>
      <c r="J380">
        <v>1409669336</v>
      </c>
      <c r="K380" t="b">
        <v>0</v>
      </c>
      <c r="L380">
        <v>104</v>
      </c>
      <c r="M380" t="b">
        <v>1</v>
      </c>
      <c r="N380" t="s">
        <v>8269</v>
      </c>
      <c r="O380" s="9">
        <f t="shared" si="20"/>
        <v>103</v>
      </c>
      <c r="P380">
        <f t="shared" si="21"/>
        <v>297.02999999999997</v>
      </c>
      <c r="Q380" s="11" t="s">
        <v>8315</v>
      </c>
      <c r="R380" t="s">
        <v>8316</v>
      </c>
      <c r="S380" s="16">
        <f t="shared" si="22"/>
        <v>41884.617314814815</v>
      </c>
      <c r="T380" s="16">
        <f t="shared" si="23"/>
        <v>41916.617314814815</v>
      </c>
    </row>
    <row r="381" spans="1:20" ht="42" x14ac:dyDescent="0.3">
      <c r="A381">
        <v>3426</v>
      </c>
      <c r="B381" s="3" t="s">
        <v>3425</v>
      </c>
      <c r="C381" s="3" t="s">
        <v>7536</v>
      </c>
      <c r="D381" s="6">
        <v>3750</v>
      </c>
      <c r="E381" s="8">
        <v>4055</v>
      </c>
      <c r="F381" t="s">
        <v>8218</v>
      </c>
      <c r="G381" t="s">
        <v>8223</v>
      </c>
      <c r="H381" t="s">
        <v>8245</v>
      </c>
      <c r="I381">
        <v>1411264800</v>
      </c>
      <c r="J381">
        <v>1409620903</v>
      </c>
      <c r="K381" t="b">
        <v>0</v>
      </c>
      <c r="L381">
        <v>87</v>
      </c>
      <c r="M381" t="b">
        <v>1</v>
      </c>
      <c r="N381" t="s">
        <v>8269</v>
      </c>
      <c r="O381" s="9">
        <f t="shared" si="20"/>
        <v>108</v>
      </c>
      <c r="P381">
        <f t="shared" si="21"/>
        <v>46.61</v>
      </c>
      <c r="Q381" s="11" t="s">
        <v>8315</v>
      </c>
      <c r="R381" t="s">
        <v>8316</v>
      </c>
      <c r="S381" s="16">
        <f t="shared" si="22"/>
        <v>41884.056747685187</v>
      </c>
      <c r="T381" s="16">
        <f t="shared" si="23"/>
        <v>41903.083333333336</v>
      </c>
    </row>
    <row r="382" spans="1:20" ht="42" x14ac:dyDescent="0.3">
      <c r="A382">
        <v>3427</v>
      </c>
      <c r="B382" s="3" t="s">
        <v>3426</v>
      </c>
      <c r="C382" s="3" t="s">
        <v>7537</v>
      </c>
      <c r="D382" s="6">
        <v>1500</v>
      </c>
      <c r="E382" s="8">
        <v>1500</v>
      </c>
      <c r="F382" t="s">
        <v>8218</v>
      </c>
      <c r="G382" t="s">
        <v>8224</v>
      </c>
      <c r="H382" t="s">
        <v>8246</v>
      </c>
      <c r="I382">
        <v>1404314952</v>
      </c>
      <c r="J382">
        <v>1401722952</v>
      </c>
      <c r="K382" t="b">
        <v>0</v>
      </c>
      <c r="L382">
        <v>29</v>
      </c>
      <c r="M382" t="b">
        <v>1</v>
      </c>
      <c r="N382" t="s">
        <v>8269</v>
      </c>
      <c r="O382" s="9">
        <f t="shared" si="20"/>
        <v>100</v>
      </c>
      <c r="P382">
        <f t="shared" si="21"/>
        <v>51.72</v>
      </c>
      <c r="Q382" s="11" t="s">
        <v>8315</v>
      </c>
      <c r="R382" t="s">
        <v>8316</v>
      </c>
      <c r="S382" s="16">
        <f t="shared" si="22"/>
        <v>41792.645277777774</v>
      </c>
      <c r="T382" s="16">
        <f t="shared" si="23"/>
        <v>41822.645277777774</v>
      </c>
    </row>
    <row r="383" spans="1:20" ht="42" x14ac:dyDescent="0.3">
      <c r="A383">
        <v>3428</v>
      </c>
      <c r="B383" s="3" t="s">
        <v>3427</v>
      </c>
      <c r="C383" s="3" t="s">
        <v>7538</v>
      </c>
      <c r="D383" s="6">
        <v>2000</v>
      </c>
      <c r="E383" s="8">
        <v>2055</v>
      </c>
      <c r="F383" t="s">
        <v>8218</v>
      </c>
      <c r="G383" t="s">
        <v>8224</v>
      </c>
      <c r="H383" t="s">
        <v>8246</v>
      </c>
      <c r="I383">
        <v>1425142800</v>
      </c>
      <c r="J383">
        <v>1422983847</v>
      </c>
      <c r="K383" t="b">
        <v>0</v>
      </c>
      <c r="L383">
        <v>51</v>
      </c>
      <c r="M383" t="b">
        <v>1</v>
      </c>
      <c r="N383" t="s">
        <v>8269</v>
      </c>
      <c r="O383" s="9">
        <f t="shared" si="20"/>
        <v>103</v>
      </c>
      <c r="P383">
        <f t="shared" si="21"/>
        <v>40.29</v>
      </c>
      <c r="Q383" s="11" t="s">
        <v>8315</v>
      </c>
      <c r="R383" t="s">
        <v>8316</v>
      </c>
      <c r="S383" s="16">
        <f t="shared" si="22"/>
        <v>42038.720451388886</v>
      </c>
      <c r="T383" s="16">
        <f t="shared" si="23"/>
        <v>42063.708333333328</v>
      </c>
    </row>
    <row r="384" spans="1:20" ht="42" x14ac:dyDescent="0.3">
      <c r="A384">
        <v>3429</v>
      </c>
      <c r="B384" s="3" t="s">
        <v>3428</v>
      </c>
      <c r="C384" s="3" t="s">
        <v>7539</v>
      </c>
      <c r="D384" s="6">
        <v>150</v>
      </c>
      <c r="E384" s="8">
        <v>195</v>
      </c>
      <c r="F384" t="s">
        <v>8218</v>
      </c>
      <c r="G384" t="s">
        <v>8224</v>
      </c>
      <c r="H384" t="s">
        <v>8246</v>
      </c>
      <c r="I384">
        <v>1478046661</v>
      </c>
      <c r="J384">
        <v>1476837061</v>
      </c>
      <c r="K384" t="b">
        <v>0</v>
      </c>
      <c r="L384">
        <v>12</v>
      </c>
      <c r="M384" t="b">
        <v>1</v>
      </c>
      <c r="N384" t="s">
        <v>8269</v>
      </c>
      <c r="O384" s="9">
        <f t="shared" si="20"/>
        <v>130</v>
      </c>
      <c r="P384">
        <f t="shared" si="21"/>
        <v>16.25</v>
      </c>
      <c r="Q384" s="11" t="s">
        <v>8315</v>
      </c>
      <c r="R384" t="s">
        <v>8316</v>
      </c>
      <c r="S384" s="16">
        <f t="shared" si="22"/>
        <v>42662.021539351852</v>
      </c>
      <c r="T384" s="16">
        <f t="shared" si="23"/>
        <v>42676.021539351852</v>
      </c>
    </row>
    <row r="385" spans="1:20" ht="42" x14ac:dyDescent="0.3">
      <c r="A385">
        <v>3430</v>
      </c>
      <c r="B385" s="3" t="s">
        <v>3429</v>
      </c>
      <c r="C385" s="3" t="s">
        <v>7540</v>
      </c>
      <c r="D385" s="6">
        <v>2000</v>
      </c>
      <c r="E385" s="8">
        <v>2170.9899999999998</v>
      </c>
      <c r="F385" t="s">
        <v>8218</v>
      </c>
      <c r="G385" t="s">
        <v>8224</v>
      </c>
      <c r="H385" t="s">
        <v>8246</v>
      </c>
      <c r="I385">
        <v>1406760101</v>
      </c>
      <c r="J385">
        <v>1404168101</v>
      </c>
      <c r="K385" t="b">
        <v>0</v>
      </c>
      <c r="L385">
        <v>72</v>
      </c>
      <c r="M385" t="b">
        <v>1</v>
      </c>
      <c r="N385" t="s">
        <v>8269</v>
      </c>
      <c r="O385" s="9">
        <f t="shared" si="20"/>
        <v>109</v>
      </c>
      <c r="P385">
        <f t="shared" si="21"/>
        <v>30.15</v>
      </c>
      <c r="Q385" s="11" t="s">
        <v>8315</v>
      </c>
      <c r="R385" t="s">
        <v>8316</v>
      </c>
      <c r="S385" s="16">
        <f t="shared" si="22"/>
        <v>41820.945613425924</v>
      </c>
      <c r="T385" s="16">
        <f t="shared" si="23"/>
        <v>41850.945613425924</v>
      </c>
    </row>
    <row r="386" spans="1:20" ht="42" x14ac:dyDescent="0.3">
      <c r="A386">
        <v>3431</v>
      </c>
      <c r="B386" s="3" t="s">
        <v>3430</v>
      </c>
      <c r="C386" s="3" t="s">
        <v>7541</v>
      </c>
      <c r="D386" s="6">
        <v>2000</v>
      </c>
      <c r="E386" s="8">
        <v>2000</v>
      </c>
      <c r="F386" t="s">
        <v>8218</v>
      </c>
      <c r="G386" t="s">
        <v>8223</v>
      </c>
      <c r="H386" t="s">
        <v>8245</v>
      </c>
      <c r="I386">
        <v>1408383153</v>
      </c>
      <c r="J386">
        <v>1405791153</v>
      </c>
      <c r="K386" t="b">
        <v>0</v>
      </c>
      <c r="L386">
        <v>21</v>
      </c>
      <c r="M386" t="b">
        <v>1</v>
      </c>
      <c r="N386" t="s">
        <v>8269</v>
      </c>
      <c r="O386" s="9">
        <f t="shared" ref="O386:O449" si="24">ROUND(E386/D386*100,0)</f>
        <v>100</v>
      </c>
      <c r="P386">
        <f t="shared" ref="P386:P449" si="25">IFERROR(ROUND(E386/L386,2),0)</f>
        <v>95.24</v>
      </c>
      <c r="Q386" s="11" t="s">
        <v>8315</v>
      </c>
      <c r="R386" t="s">
        <v>8316</v>
      </c>
      <c r="S386" s="16">
        <f t="shared" ref="S386:S449" si="26">(((J386/60)/60/24)+DATE(1970,1,1))</f>
        <v>41839.730937500004</v>
      </c>
      <c r="T386" s="16">
        <f t="shared" ref="T386:T449" si="27">(((I386/60)/60)/24)+DATE(1970,1,1)</f>
        <v>41869.730937500004</v>
      </c>
    </row>
    <row r="387" spans="1:20" ht="42" x14ac:dyDescent="0.3">
      <c r="A387">
        <v>3432</v>
      </c>
      <c r="B387" s="3" t="s">
        <v>3431</v>
      </c>
      <c r="C387" s="3" t="s">
        <v>7542</v>
      </c>
      <c r="D387" s="6">
        <v>2000</v>
      </c>
      <c r="E387" s="8">
        <v>2193</v>
      </c>
      <c r="F387" t="s">
        <v>8218</v>
      </c>
      <c r="G387" t="s">
        <v>8223</v>
      </c>
      <c r="H387" t="s">
        <v>8245</v>
      </c>
      <c r="I387">
        <v>1454709600</v>
      </c>
      <c r="J387">
        <v>1452520614</v>
      </c>
      <c r="K387" t="b">
        <v>0</v>
      </c>
      <c r="L387">
        <v>42</v>
      </c>
      <c r="M387" t="b">
        <v>1</v>
      </c>
      <c r="N387" t="s">
        <v>8269</v>
      </c>
      <c r="O387" s="9">
        <f t="shared" si="24"/>
        <v>110</v>
      </c>
      <c r="P387">
        <f t="shared" si="25"/>
        <v>52.21</v>
      </c>
      <c r="Q387" s="11" t="s">
        <v>8315</v>
      </c>
      <c r="R387" t="s">
        <v>8316</v>
      </c>
      <c r="S387" s="16">
        <f t="shared" si="26"/>
        <v>42380.581180555557</v>
      </c>
      <c r="T387" s="16">
        <f t="shared" si="27"/>
        <v>42405.916666666672</v>
      </c>
    </row>
    <row r="388" spans="1:20" ht="42" x14ac:dyDescent="0.3">
      <c r="A388">
        <v>3433</v>
      </c>
      <c r="B388" s="3" t="s">
        <v>3432</v>
      </c>
      <c r="C388" s="3" t="s">
        <v>7543</v>
      </c>
      <c r="D388" s="6">
        <v>9500</v>
      </c>
      <c r="E388" s="8">
        <v>9525</v>
      </c>
      <c r="F388" t="s">
        <v>8218</v>
      </c>
      <c r="G388" t="s">
        <v>8223</v>
      </c>
      <c r="H388" t="s">
        <v>8245</v>
      </c>
      <c r="I388">
        <v>1402974000</v>
      </c>
      <c r="J388">
        <v>1400290255</v>
      </c>
      <c r="K388" t="b">
        <v>0</v>
      </c>
      <c r="L388">
        <v>71</v>
      </c>
      <c r="M388" t="b">
        <v>1</v>
      </c>
      <c r="N388" t="s">
        <v>8269</v>
      </c>
      <c r="O388" s="9">
        <f t="shared" si="24"/>
        <v>100</v>
      </c>
      <c r="P388">
        <f t="shared" si="25"/>
        <v>134.15</v>
      </c>
      <c r="Q388" s="11" t="s">
        <v>8315</v>
      </c>
      <c r="R388" t="s">
        <v>8316</v>
      </c>
      <c r="S388" s="16">
        <f t="shared" si="26"/>
        <v>41776.063136574077</v>
      </c>
      <c r="T388" s="16">
        <f t="shared" si="27"/>
        <v>41807.125</v>
      </c>
    </row>
    <row r="389" spans="1:20" ht="42" x14ac:dyDescent="0.3">
      <c r="A389">
        <v>3434</v>
      </c>
      <c r="B389" s="3" t="s">
        <v>3433</v>
      </c>
      <c r="C389" s="3" t="s">
        <v>7544</v>
      </c>
      <c r="D389" s="6">
        <v>10000</v>
      </c>
      <c r="E389" s="8">
        <v>10555</v>
      </c>
      <c r="F389" t="s">
        <v>8218</v>
      </c>
      <c r="G389" t="s">
        <v>8223</v>
      </c>
      <c r="H389" t="s">
        <v>8245</v>
      </c>
      <c r="I389">
        <v>1404983269</v>
      </c>
      <c r="J389">
        <v>1402391269</v>
      </c>
      <c r="K389" t="b">
        <v>0</v>
      </c>
      <c r="L389">
        <v>168</v>
      </c>
      <c r="M389" t="b">
        <v>1</v>
      </c>
      <c r="N389" t="s">
        <v>8269</v>
      </c>
      <c r="O389" s="9">
        <f t="shared" si="24"/>
        <v>106</v>
      </c>
      <c r="P389">
        <f t="shared" si="25"/>
        <v>62.83</v>
      </c>
      <c r="Q389" s="11" t="s">
        <v>8315</v>
      </c>
      <c r="R389" t="s">
        <v>8316</v>
      </c>
      <c r="S389" s="16">
        <f t="shared" si="26"/>
        <v>41800.380428240744</v>
      </c>
      <c r="T389" s="16">
        <f t="shared" si="27"/>
        <v>41830.380428240744</v>
      </c>
    </row>
    <row r="390" spans="1:20" ht="42" x14ac:dyDescent="0.3">
      <c r="A390">
        <v>3435</v>
      </c>
      <c r="B390" s="3" t="s">
        <v>3434</v>
      </c>
      <c r="C390" s="3" t="s">
        <v>7545</v>
      </c>
      <c r="D390" s="6">
        <v>1000</v>
      </c>
      <c r="E390" s="8">
        <v>1120</v>
      </c>
      <c r="F390" t="s">
        <v>8218</v>
      </c>
      <c r="G390" t="s">
        <v>8223</v>
      </c>
      <c r="H390" t="s">
        <v>8245</v>
      </c>
      <c r="I390">
        <v>1470538800</v>
      </c>
      <c r="J390">
        <v>1469112493</v>
      </c>
      <c r="K390" t="b">
        <v>0</v>
      </c>
      <c r="L390">
        <v>19</v>
      </c>
      <c r="M390" t="b">
        <v>1</v>
      </c>
      <c r="N390" t="s">
        <v>8269</v>
      </c>
      <c r="O390" s="9">
        <f t="shared" si="24"/>
        <v>112</v>
      </c>
      <c r="P390">
        <f t="shared" si="25"/>
        <v>58.95</v>
      </c>
      <c r="Q390" s="11" t="s">
        <v>8315</v>
      </c>
      <c r="R390" t="s">
        <v>8316</v>
      </c>
      <c r="S390" s="16">
        <f t="shared" si="26"/>
        <v>42572.61681712963</v>
      </c>
      <c r="T390" s="16">
        <f t="shared" si="27"/>
        <v>42589.125</v>
      </c>
    </row>
    <row r="391" spans="1:20" ht="42" x14ac:dyDescent="0.3">
      <c r="A391">
        <v>3436</v>
      </c>
      <c r="B391" s="3" t="s">
        <v>3435</v>
      </c>
      <c r="C391" s="3" t="s">
        <v>7546</v>
      </c>
      <c r="D391" s="6">
        <v>5000</v>
      </c>
      <c r="E391" s="8">
        <v>5295</v>
      </c>
      <c r="F391" t="s">
        <v>8218</v>
      </c>
      <c r="G391" t="s">
        <v>8223</v>
      </c>
      <c r="H391" t="s">
        <v>8245</v>
      </c>
      <c r="I391">
        <v>1408638480</v>
      </c>
      <c r="J391">
        <v>1406811593</v>
      </c>
      <c r="K391" t="b">
        <v>0</v>
      </c>
      <c r="L391">
        <v>37</v>
      </c>
      <c r="M391" t="b">
        <v>1</v>
      </c>
      <c r="N391" t="s">
        <v>8269</v>
      </c>
      <c r="O391" s="9">
        <f t="shared" si="24"/>
        <v>106</v>
      </c>
      <c r="P391">
        <f t="shared" si="25"/>
        <v>143.11000000000001</v>
      </c>
      <c r="Q391" s="11" t="s">
        <v>8315</v>
      </c>
      <c r="R391" t="s">
        <v>8316</v>
      </c>
      <c r="S391" s="16">
        <f t="shared" si="26"/>
        <v>41851.541585648149</v>
      </c>
      <c r="T391" s="16">
        <f t="shared" si="27"/>
        <v>41872.686111111114</v>
      </c>
    </row>
    <row r="392" spans="1:20" ht="42" x14ac:dyDescent="0.3">
      <c r="A392">
        <v>3437</v>
      </c>
      <c r="B392" s="3" t="s">
        <v>3436</v>
      </c>
      <c r="C392" s="3" t="s">
        <v>7547</v>
      </c>
      <c r="D392" s="6">
        <v>3000</v>
      </c>
      <c r="E392" s="8">
        <v>3030</v>
      </c>
      <c r="F392" t="s">
        <v>8218</v>
      </c>
      <c r="G392" t="s">
        <v>8223</v>
      </c>
      <c r="H392" t="s">
        <v>8245</v>
      </c>
      <c r="I392">
        <v>1440003820</v>
      </c>
      <c r="J392">
        <v>1437411820</v>
      </c>
      <c r="K392" t="b">
        <v>0</v>
      </c>
      <c r="L392">
        <v>36</v>
      </c>
      <c r="M392" t="b">
        <v>1</v>
      </c>
      <c r="N392" t="s">
        <v>8269</v>
      </c>
      <c r="O392" s="9">
        <f t="shared" si="24"/>
        <v>101</v>
      </c>
      <c r="P392">
        <f t="shared" si="25"/>
        <v>84.17</v>
      </c>
      <c r="Q392" s="11" t="s">
        <v>8315</v>
      </c>
      <c r="R392" t="s">
        <v>8316</v>
      </c>
      <c r="S392" s="16">
        <f t="shared" si="26"/>
        <v>42205.710879629631</v>
      </c>
      <c r="T392" s="16">
        <f t="shared" si="27"/>
        <v>42235.710879629631</v>
      </c>
    </row>
    <row r="393" spans="1:20" ht="42" x14ac:dyDescent="0.3">
      <c r="A393">
        <v>3438</v>
      </c>
      <c r="B393" s="3" t="s">
        <v>3437</v>
      </c>
      <c r="C393" s="3" t="s">
        <v>7548</v>
      </c>
      <c r="D393" s="6">
        <v>2500</v>
      </c>
      <c r="E393" s="8">
        <v>2605</v>
      </c>
      <c r="F393" t="s">
        <v>8218</v>
      </c>
      <c r="G393" t="s">
        <v>8224</v>
      </c>
      <c r="H393" t="s">
        <v>8246</v>
      </c>
      <c r="I393">
        <v>1430600400</v>
      </c>
      <c r="J393">
        <v>1428358567</v>
      </c>
      <c r="K393" t="b">
        <v>0</v>
      </c>
      <c r="L393">
        <v>14</v>
      </c>
      <c r="M393" t="b">
        <v>1</v>
      </c>
      <c r="N393" t="s">
        <v>8269</v>
      </c>
      <c r="O393" s="9">
        <f t="shared" si="24"/>
        <v>104</v>
      </c>
      <c r="P393">
        <f t="shared" si="25"/>
        <v>186.07</v>
      </c>
      <c r="Q393" s="11" t="s">
        <v>8315</v>
      </c>
      <c r="R393" t="s">
        <v>8316</v>
      </c>
      <c r="S393" s="16">
        <f t="shared" si="26"/>
        <v>42100.927858796291</v>
      </c>
      <c r="T393" s="16">
        <f t="shared" si="27"/>
        <v>42126.875</v>
      </c>
    </row>
    <row r="394" spans="1:20" ht="28" x14ac:dyDescent="0.3">
      <c r="A394">
        <v>3439</v>
      </c>
      <c r="B394" s="3" t="s">
        <v>3438</v>
      </c>
      <c r="C394" s="3" t="s">
        <v>7549</v>
      </c>
      <c r="D394" s="6">
        <v>1200</v>
      </c>
      <c r="E394" s="8">
        <v>1616.14</v>
      </c>
      <c r="F394" t="s">
        <v>8218</v>
      </c>
      <c r="G394" t="s">
        <v>8223</v>
      </c>
      <c r="H394" t="s">
        <v>8245</v>
      </c>
      <c r="I394">
        <v>1453179540</v>
      </c>
      <c r="J394">
        <v>1452030730</v>
      </c>
      <c r="K394" t="b">
        <v>0</v>
      </c>
      <c r="L394">
        <v>18</v>
      </c>
      <c r="M394" t="b">
        <v>1</v>
      </c>
      <c r="N394" t="s">
        <v>8269</v>
      </c>
      <c r="O394" s="9">
        <f t="shared" si="24"/>
        <v>135</v>
      </c>
      <c r="P394">
        <f t="shared" si="25"/>
        <v>89.79</v>
      </c>
      <c r="Q394" s="11" t="s">
        <v>8315</v>
      </c>
      <c r="R394" t="s">
        <v>8316</v>
      </c>
      <c r="S394" s="16">
        <f t="shared" si="26"/>
        <v>42374.911226851851</v>
      </c>
      <c r="T394" s="16">
        <f t="shared" si="27"/>
        <v>42388.207638888889</v>
      </c>
    </row>
    <row r="395" spans="1:20" ht="42" x14ac:dyDescent="0.3">
      <c r="A395">
        <v>3440</v>
      </c>
      <c r="B395" s="3" t="s">
        <v>3439</v>
      </c>
      <c r="C395" s="3" t="s">
        <v>7550</v>
      </c>
      <c r="D395" s="6">
        <v>5000</v>
      </c>
      <c r="E395" s="8">
        <v>5260.92</v>
      </c>
      <c r="F395" t="s">
        <v>8218</v>
      </c>
      <c r="G395" t="s">
        <v>8223</v>
      </c>
      <c r="H395" t="s">
        <v>8245</v>
      </c>
      <c r="I395">
        <v>1405095300</v>
      </c>
      <c r="J395">
        <v>1403146628</v>
      </c>
      <c r="K395" t="b">
        <v>0</v>
      </c>
      <c r="L395">
        <v>82</v>
      </c>
      <c r="M395" t="b">
        <v>1</v>
      </c>
      <c r="N395" t="s">
        <v>8269</v>
      </c>
      <c r="O395" s="9">
        <f t="shared" si="24"/>
        <v>105</v>
      </c>
      <c r="P395">
        <f t="shared" si="25"/>
        <v>64.16</v>
      </c>
      <c r="Q395" s="11" t="s">
        <v>8315</v>
      </c>
      <c r="R395" t="s">
        <v>8316</v>
      </c>
      <c r="S395" s="16">
        <f t="shared" si="26"/>
        <v>41809.12300925926</v>
      </c>
      <c r="T395" s="16">
        <f t="shared" si="27"/>
        <v>41831.677083333336</v>
      </c>
    </row>
    <row r="396" spans="1:20" ht="42" x14ac:dyDescent="0.3">
      <c r="A396">
        <v>3441</v>
      </c>
      <c r="B396" s="3" t="s">
        <v>3440</v>
      </c>
      <c r="C396" s="3" t="s">
        <v>7551</v>
      </c>
      <c r="D396" s="6">
        <v>2500</v>
      </c>
      <c r="E396" s="8">
        <v>2565</v>
      </c>
      <c r="F396" t="s">
        <v>8218</v>
      </c>
      <c r="G396" t="s">
        <v>8223</v>
      </c>
      <c r="H396" t="s">
        <v>8245</v>
      </c>
      <c r="I396">
        <v>1447445820</v>
      </c>
      <c r="J396">
        <v>1445077121</v>
      </c>
      <c r="K396" t="b">
        <v>0</v>
      </c>
      <c r="L396">
        <v>43</v>
      </c>
      <c r="M396" t="b">
        <v>1</v>
      </c>
      <c r="N396" t="s">
        <v>8269</v>
      </c>
      <c r="O396" s="9">
        <f t="shared" si="24"/>
        <v>103</v>
      </c>
      <c r="P396">
        <f t="shared" si="25"/>
        <v>59.65</v>
      </c>
      <c r="Q396" s="11" t="s">
        <v>8315</v>
      </c>
      <c r="R396" t="s">
        <v>8316</v>
      </c>
      <c r="S396" s="16">
        <f t="shared" si="26"/>
        <v>42294.429641203707</v>
      </c>
      <c r="T396" s="16">
        <f t="shared" si="27"/>
        <v>42321.845138888893</v>
      </c>
    </row>
    <row r="397" spans="1:20" ht="42" x14ac:dyDescent="0.3">
      <c r="A397">
        <v>3442</v>
      </c>
      <c r="B397" s="3" t="s">
        <v>3441</v>
      </c>
      <c r="C397" s="3" t="s">
        <v>7552</v>
      </c>
      <c r="D397" s="6">
        <v>250</v>
      </c>
      <c r="E397" s="8">
        <v>250</v>
      </c>
      <c r="F397" t="s">
        <v>8218</v>
      </c>
      <c r="G397" t="s">
        <v>8223</v>
      </c>
      <c r="H397" t="s">
        <v>8245</v>
      </c>
      <c r="I397">
        <v>1433016672</v>
      </c>
      <c r="J397">
        <v>1430424672</v>
      </c>
      <c r="K397" t="b">
        <v>0</v>
      </c>
      <c r="L397">
        <v>8</v>
      </c>
      <c r="M397" t="b">
        <v>1</v>
      </c>
      <c r="N397" t="s">
        <v>8269</v>
      </c>
      <c r="O397" s="9">
        <f t="shared" si="24"/>
        <v>100</v>
      </c>
      <c r="P397">
        <f t="shared" si="25"/>
        <v>31.25</v>
      </c>
      <c r="Q397" s="11" t="s">
        <v>8315</v>
      </c>
      <c r="R397" t="s">
        <v>8316</v>
      </c>
      <c r="S397" s="16">
        <f t="shared" si="26"/>
        <v>42124.841111111105</v>
      </c>
      <c r="T397" s="16">
        <f t="shared" si="27"/>
        <v>42154.841111111105</v>
      </c>
    </row>
    <row r="398" spans="1:20" ht="42" x14ac:dyDescent="0.3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 s="9">
        <f t="shared" si="24"/>
        <v>186</v>
      </c>
      <c r="P398">
        <f t="shared" si="25"/>
        <v>41.22</v>
      </c>
      <c r="Q398" s="11" t="s">
        <v>8315</v>
      </c>
      <c r="R398" t="s">
        <v>8316</v>
      </c>
      <c r="S398" s="16">
        <f t="shared" si="26"/>
        <v>41861.524837962963</v>
      </c>
      <c r="T398" s="16">
        <f t="shared" si="27"/>
        <v>41891.524837962963</v>
      </c>
    </row>
    <row r="399" spans="1:20" ht="42" x14ac:dyDescent="0.3">
      <c r="A399">
        <v>3444</v>
      </c>
      <c r="B399" s="3" t="s">
        <v>3443</v>
      </c>
      <c r="C399" s="3" t="s">
        <v>7554</v>
      </c>
      <c r="D399" s="6">
        <v>300</v>
      </c>
      <c r="E399" s="8">
        <v>867</v>
      </c>
      <c r="F399" t="s">
        <v>8218</v>
      </c>
      <c r="G399" t="s">
        <v>8225</v>
      </c>
      <c r="H399" t="s">
        <v>8247</v>
      </c>
      <c r="I399">
        <v>1465394340</v>
      </c>
      <c r="J399">
        <v>1464677986</v>
      </c>
      <c r="K399" t="b">
        <v>0</v>
      </c>
      <c r="L399">
        <v>20</v>
      </c>
      <c r="M399" t="b">
        <v>1</v>
      </c>
      <c r="N399" t="s">
        <v>8269</v>
      </c>
      <c r="O399" s="9">
        <f t="shared" si="24"/>
        <v>289</v>
      </c>
      <c r="P399">
        <f t="shared" si="25"/>
        <v>43.35</v>
      </c>
      <c r="Q399" s="11" t="s">
        <v>8315</v>
      </c>
      <c r="R399" t="s">
        <v>8316</v>
      </c>
      <c r="S399" s="16">
        <f t="shared" si="26"/>
        <v>42521.291504629626</v>
      </c>
      <c r="T399" s="16">
        <f t="shared" si="27"/>
        <v>42529.582638888889</v>
      </c>
    </row>
    <row r="400" spans="1:20" ht="42" x14ac:dyDescent="0.3">
      <c r="A400">
        <v>3445</v>
      </c>
      <c r="B400" s="3" t="s">
        <v>3444</v>
      </c>
      <c r="C400" s="3" t="s">
        <v>7555</v>
      </c>
      <c r="D400" s="6">
        <v>2000</v>
      </c>
      <c r="E400" s="8">
        <v>2000</v>
      </c>
      <c r="F400" t="s">
        <v>8218</v>
      </c>
      <c r="G400" t="s">
        <v>8224</v>
      </c>
      <c r="H400" t="s">
        <v>8246</v>
      </c>
      <c r="I400">
        <v>1445604236</v>
      </c>
      <c r="J400">
        <v>1443185036</v>
      </c>
      <c r="K400" t="b">
        <v>0</v>
      </c>
      <c r="L400">
        <v>31</v>
      </c>
      <c r="M400" t="b">
        <v>1</v>
      </c>
      <c r="N400" t="s">
        <v>8269</v>
      </c>
      <c r="O400" s="9">
        <f t="shared" si="24"/>
        <v>100</v>
      </c>
      <c r="P400">
        <f t="shared" si="25"/>
        <v>64.52</v>
      </c>
      <c r="Q400" s="11" t="s">
        <v>8315</v>
      </c>
      <c r="R400" t="s">
        <v>8316</v>
      </c>
      <c r="S400" s="16">
        <f t="shared" si="26"/>
        <v>42272.530509259261</v>
      </c>
      <c r="T400" s="16">
        <f t="shared" si="27"/>
        <v>42300.530509259261</v>
      </c>
    </row>
    <row r="401" spans="1:20" ht="42" x14ac:dyDescent="0.3">
      <c r="A401">
        <v>3446</v>
      </c>
      <c r="B401" s="3" t="s">
        <v>3445</v>
      </c>
      <c r="C401" s="3" t="s">
        <v>7556</v>
      </c>
      <c r="D401" s="6">
        <v>1000</v>
      </c>
      <c r="E401" s="8">
        <v>1082</v>
      </c>
      <c r="F401" t="s">
        <v>8218</v>
      </c>
      <c r="G401" t="s">
        <v>8224</v>
      </c>
      <c r="H401" t="s">
        <v>8246</v>
      </c>
      <c r="I401">
        <v>1423138800</v>
      </c>
      <c r="J401">
        <v>1421092725</v>
      </c>
      <c r="K401" t="b">
        <v>0</v>
      </c>
      <c r="L401">
        <v>25</v>
      </c>
      <c r="M401" t="b">
        <v>1</v>
      </c>
      <c r="N401" t="s">
        <v>8269</v>
      </c>
      <c r="O401" s="9">
        <f t="shared" si="24"/>
        <v>108</v>
      </c>
      <c r="P401">
        <f t="shared" si="25"/>
        <v>43.28</v>
      </c>
      <c r="Q401" s="11" t="s">
        <v>8315</v>
      </c>
      <c r="R401" t="s">
        <v>8316</v>
      </c>
      <c r="S401" s="16">
        <f t="shared" si="26"/>
        <v>42016.832465277781</v>
      </c>
      <c r="T401" s="16">
        <f t="shared" si="27"/>
        <v>42040.513888888891</v>
      </c>
    </row>
    <row r="402" spans="1:20" ht="28" x14ac:dyDescent="0.3">
      <c r="A402">
        <v>3447</v>
      </c>
      <c r="B402" s="3" t="s">
        <v>3446</v>
      </c>
      <c r="C402" s="3" t="s">
        <v>7557</v>
      </c>
      <c r="D402" s="6">
        <v>1000</v>
      </c>
      <c r="E402" s="8">
        <v>1078</v>
      </c>
      <c r="F402" t="s">
        <v>8218</v>
      </c>
      <c r="G402" t="s">
        <v>8223</v>
      </c>
      <c r="H402" t="s">
        <v>8245</v>
      </c>
      <c r="I402">
        <v>1458332412</v>
      </c>
      <c r="J402">
        <v>1454448012</v>
      </c>
      <c r="K402" t="b">
        <v>0</v>
      </c>
      <c r="L402">
        <v>14</v>
      </c>
      <c r="M402" t="b">
        <v>1</v>
      </c>
      <c r="N402" t="s">
        <v>8269</v>
      </c>
      <c r="O402" s="9">
        <f t="shared" si="24"/>
        <v>108</v>
      </c>
      <c r="P402">
        <f t="shared" si="25"/>
        <v>77</v>
      </c>
      <c r="Q402" s="11" t="s">
        <v>8315</v>
      </c>
      <c r="R402" t="s">
        <v>8316</v>
      </c>
      <c r="S402" s="16">
        <f t="shared" si="26"/>
        <v>42402.889027777783</v>
      </c>
      <c r="T402" s="16">
        <f t="shared" si="27"/>
        <v>42447.847361111111</v>
      </c>
    </row>
    <row r="403" spans="1:20" ht="42" x14ac:dyDescent="0.3">
      <c r="A403">
        <v>3448</v>
      </c>
      <c r="B403" s="3" t="s">
        <v>3447</v>
      </c>
      <c r="C403" s="3" t="s">
        <v>7558</v>
      </c>
      <c r="D403" s="6">
        <v>2100</v>
      </c>
      <c r="E403" s="8">
        <v>2305</v>
      </c>
      <c r="F403" t="s">
        <v>8218</v>
      </c>
      <c r="G403" t="s">
        <v>8223</v>
      </c>
      <c r="H403" t="s">
        <v>8245</v>
      </c>
      <c r="I403">
        <v>1418784689</v>
      </c>
      <c r="J403">
        <v>1416192689</v>
      </c>
      <c r="K403" t="b">
        <v>0</v>
      </c>
      <c r="L403">
        <v>45</v>
      </c>
      <c r="M403" t="b">
        <v>1</v>
      </c>
      <c r="N403" t="s">
        <v>8269</v>
      </c>
      <c r="O403" s="9">
        <f t="shared" si="24"/>
        <v>110</v>
      </c>
      <c r="P403">
        <f t="shared" si="25"/>
        <v>51.22</v>
      </c>
      <c r="Q403" s="11" t="s">
        <v>8315</v>
      </c>
      <c r="R403" t="s">
        <v>8316</v>
      </c>
      <c r="S403" s="16">
        <f t="shared" si="26"/>
        <v>41960.119085648148</v>
      </c>
      <c r="T403" s="16">
        <f t="shared" si="27"/>
        <v>41990.119085648148</v>
      </c>
    </row>
    <row r="404" spans="1:20" ht="42" x14ac:dyDescent="0.3">
      <c r="A404">
        <v>3449</v>
      </c>
      <c r="B404" s="3" t="s">
        <v>3448</v>
      </c>
      <c r="C404" s="3" t="s">
        <v>7559</v>
      </c>
      <c r="D404" s="6">
        <v>800</v>
      </c>
      <c r="E404" s="8">
        <v>1365</v>
      </c>
      <c r="F404" t="s">
        <v>8218</v>
      </c>
      <c r="G404" t="s">
        <v>8223</v>
      </c>
      <c r="H404" t="s">
        <v>8245</v>
      </c>
      <c r="I404">
        <v>1468036800</v>
      </c>
      <c r="J404">
        <v>1465607738</v>
      </c>
      <c r="K404" t="b">
        <v>0</v>
      </c>
      <c r="L404">
        <v>20</v>
      </c>
      <c r="M404" t="b">
        <v>1</v>
      </c>
      <c r="N404" t="s">
        <v>8269</v>
      </c>
      <c r="O404" s="9">
        <f t="shared" si="24"/>
        <v>171</v>
      </c>
      <c r="P404">
        <f t="shared" si="25"/>
        <v>68.25</v>
      </c>
      <c r="Q404" s="11" t="s">
        <v>8315</v>
      </c>
      <c r="R404" t="s">
        <v>8316</v>
      </c>
      <c r="S404" s="16">
        <f t="shared" si="26"/>
        <v>42532.052523148144</v>
      </c>
      <c r="T404" s="16">
        <f t="shared" si="27"/>
        <v>42560.166666666672</v>
      </c>
    </row>
    <row r="405" spans="1:20" ht="42" x14ac:dyDescent="0.3">
      <c r="A405">
        <v>3450</v>
      </c>
      <c r="B405" s="3" t="s">
        <v>3449</v>
      </c>
      <c r="C405" s="3" t="s">
        <v>7560</v>
      </c>
      <c r="D405" s="6">
        <v>500</v>
      </c>
      <c r="E405" s="8">
        <v>760</v>
      </c>
      <c r="F405" t="s">
        <v>8218</v>
      </c>
      <c r="G405" t="s">
        <v>8224</v>
      </c>
      <c r="H405" t="s">
        <v>8246</v>
      </c>
      <c r="I405">
        <v>1427990071</v>
      </c>
      <c r="J405">
        <v>1422809671</v>
      </c>
      <c r="K405" t="b">
        <v>0</v>
      </c>
      <c r="L405">
        <v>39</v>
      </c>
      <c r="M405" t="b">
        <v>1</v>
      </c>
      <c r="N405" t="s">
        <v>8269</v>
      </c>
      <c r="O405" s="9">
        <f t="shared" si="24"/>
        <v>152</v>
      </c>
      <c r="P405">
        <f t="shared" si="25"/>
        <v>19.489999999999998</v>
      </c>
      <c r="Q405" s="11" t="s">
        <v>8315</v>
      </c>
      <c r="R405" t="s">
        <v>8316</v>
      </c>
      <c r="S405" s="16">
        <f t="shared" si="26"/>
        <v>42036.704525462963</v>
      </c>
      <c r="T405" s="16">
        <f t="shared" si="27"/>
        <v>42096.662858796291</v>
      </c>
    </row>
    <row r="406" spans="1:20" ht="42" x14ac:dyDescent="0.3">
      <c r="A406">
        <v>3451</v>
      </c>
      <c r="B406" s="3" t="s">
        <v>3450</v>
      </c>
      <c r="C406" s="3" t="s">
        <v>7561</v>
      </c>
      <c r="D406" s="6">
        <v>650</v>
      </c>
      <c r="E406" s="8">
        <v>658</v>
      </c>
      <c r="F406" t="s">
        <v>8218</v>
      </c>
      <c r="G406" t="s">
        <v>8223</v>
      </c>
      <c r="H406" t="s">
        <v>8245</v>
      </c>
      <c r="I406">
        <v>1429636927</v>
      </c>
      <c r="J406">
        <v>1427304127</v>
      </c>
      <c r="K406" t="b">
        <v>0</v>
      </c>
      <c r="L406">
        <v>16</v>
      </c>
      <c r="M406" t="b">
        <v>1</v>
      </c>
      <c r="N406" t="s">
        <v>8269</v>
      </c>
      <c r="O406" s="9">
        <f t="shared" si="24"/>
        <v>101</v>
      </c>
      <c r="P406">
        <f t="shared" si="25"/>
        <v>41.13</v>
      </c>
      <c r="Q406" s="11" t="s">
        <v>8315</v>
      </c>
      <c r="R406" t="s">
        <v>8316</v>
      </c>
      <c r="S406" s="16">
        <f t="shared" si="26"/>
        <v>42088.723692129628</v>
      </c>
      <c r="T406" s="16">
        <f t="shared" si="27"/>
        <v>42115.723692129628</v>
      </c>
    </row>
    <row r="407" spans="1:20" ht="42" x14ac:dyDescent="0.3">
      <c r="A407">
        <v>3452</v>
      </c>
      <c r="B407" s="3" t="s">
        <v>3451</v>
      </c>
      <c r="C407" s="3" t="s">
        <v>7562</v>
      </c>
      <c r="D407" s="6">
        <v>1000</v>
      </c>
      <c r="E407" s="8">
        <v>1532</v>
      </c>
      <c r="F407" t="s">
        <v>8218</v>
      </c>
      <c r="G407" t="s">
        <v>8223</v>
      </c>
      <c r="H407" t="s">
        <v>8245</v>
      </c>
      <c r="I407">
        <v>1406087940</v>
      </c>
      <c r="J407">
        <v>1404141626</v>
      </c>
      <c r="K407" t="b">
        <v>0</v>
      </c>
      <c r="L407">
        <v>37</v>
      </c>
      <c r="M407" t="b">
        <v>1</v>
      </c>
      <c r="N407" t="s">
        <v>8269</v>
      </c>
      <c r="O407" s="9">
        <f t="shared" si="24"/>
        <v>153</v>
      </c>
      <c r="P407">
        <f t="shared" si="25"/>
        <v>41.41</v>
      </c>
      <c r="Q407" s="11" t="s">
        <v>8315</v>
      </c>
      <c r="R407" t="s">
        <v>8316</v>
      </c>
      <c r="S407" s="16">
        <f t="shared" si="26"/>
        <v>41820.639189814814</v>
      </c>
      <c r="T407" s="16">
        <f t="shared" si="27"/>
        <v>41843.165972222225</v>
      </c>
    </row>
    <row r="408" spans="1:20" ht="42" x14ac:dyDescent="0.3">
      <c r="A408">
        <v>3453</v>
      </c>
      <c r="B408" s="3" t="s">
        <v>3452</v>
      </c>
      <c r="C408" s="3" t="s">
        <v>7563</v>
      </c>
      <c r="D408" s="6">
        <v>300</v>
      </c>
      <c r="E408" s="8">
        <v>385</v>
      </c>
      <c r="F408" t="s">
        <v>8218</v>
      </c>
      <c r="G408" t="s">
        <v>8224</v>
      </c>
      <c r="H408" t="s">
        <v>8246</v>
      </c>
      <c r="I408">
        <v>1471130956</v>
      </c>
      <c r="J408">
        <v>1465946956</v>
      </c>
      <c r="K408" t="b">
        <v>0</v>
      </c>
      <c r="L408">
        <v>14</v>
      </c>
      <c r="M408" t="b">
        <v>1</v>
      </c>
      <c r="N408" t="s">
        <v>8269</v>
      </c>
      <c r="O408" s="9">
        <f t="shared" si="24"/>
        <v>128</v>
      </c>
      <c r="P408">
        <f t="shared" si="25"/>
        <v>27.5</v>
      </c>
      <c r="Q408" s="11" t="s">
        <v>8315</v>
      </c>
      <c r="R408" t="s">
        <v>8316</v>
      </c>
      <c r="S408" s="16">
        <f t="shared" si="26"/>
        <v>42535.97865740741</v>
      </c>
      <c r="T408" s="16">
        <f t="shared" si="27"/>
        <v>42595.97865740741</v>
      </c>
    </row>
    <row r="409" spans="1:20" ht="42" x14ac:dyDescent="0.3">
      <c r="A409">
        <v>3454</v>
      </c>
      <c r="B409" s="3" t="s">
        <v>3453</v>
      </c>
      <c r="C409" s="3" t="s">
        <v>7564</v>
      </c>
      <c r="D409" s="6">
        <v>700</v>
      </c>
      <c r="E409" s="8">
        <v>705</v>
      </c>
      <c r="F409" t="s">
        <v>8218</v>
      </c>
      <c r="G409" t="s">
        <v>8224</v>
      </c>
      <c r="H409" t="s">
        <v>8246</v>
      </c>
      <c r="I409">
        <v>1406825159</v>
      </c>
      <c r="J409">
        <v>1404233159</v>
      </c>
      <c r="K409" t="b">
        <v>0</v>
      </c>
      <c r="L409">
        <v>21</v>
      </c>
      <c r="M409" t="b">
        <v>1</v>
      </c>
      <c r="N409" t="s">
        <v>8269</v>
      </c>
      <c r="O409" s="9">
        <f t="shared" si="24"/>
        <v>101</v>
      </c>
      <c r="P409">
        <f t="shared" si="25"/>
        <v>33.57</v>
      </c>
      <c r="Q409" s="11" t="s">
        <v>8315</v>
      </c>
      <c r="R409" t="s">
        <v>8316</v>
      </c>
      <c r="S409" s="16">
        <f t="shared" si="26"/>
        <v>41821.698599537034</v>
      </c>
      <c r="T409" s="16">
        <f t="shared" si="27"/>
        <v>41851.698599537034</v>
      </c>
    </row>
    <row r="410" spans="1:20" ht="42" x14ac:dyDescent="0.3">
      <c r="A410">
        <v>3455</v>
      </c>
      <c r="B410" s="3" t="s">
        <v>3454</v>
      </c>
      <c r="C410" s="3" t="s">
        <v>7565</v>
      </c>
      <c r="D410" s="6">
        <v>10000</v>
      </c>
      <c r="E410" s="8">
        <v>10065</v>
      </c>
      <c r="F410" t="s">
        <v>8218</v>
      </c>
      <c r="G410" t="s">
        <v>8223</v>
      </c>
      <c r="H410" t="s">
        <v>8245</v>
      </c>
      <c r="I410">
        <v>1476381627</v>
      </c>
      <c r="J410">
        <v>1473789627</v>
      </c>
      <c r="K410" t="b">
        <v>0</v>
      </c>
      <c r="L410">
        <v>69</v>
      </c>
      <c r="M410" t="b">
        <v>1</v>
      </c>
      <c r="N410" t="s">
        <v>8269</v>
      </c>
      <c r="O410" s="9">
        <f t="shared" si="24"/>
        <v>101</v>
      </c>
      <c r="P410">
        <f t="shared" si="25"/>
        <v>145.87</v>
      </c>
      <c r="Q410" s="11" t="s">
        <v>8315</v>
      </c>
      <c r="R410" t="s">
        <v>8316</v>
      </c>
      <c r="S410" s="16">
        <f t="shared" si="26"/>
        <v>42626.7503125</v>
      </c>
      <c r="T410" s="16">
        <f t="shared" si="27"/>
        <v>42656.7503125</v>
      </c>
    </row>
    <row r="411" spans="1:20" ht="42" x14ac:dyDescent="0.3">
      <c r="A411">
        <v>3456</v>
      </c>
      <c r="B411" s="3" t="s">
        <v>3455</v>
      </c>
      <c r="C411" s="3" t="s">
        <v>7566</v>
      </c>
      <c r="D411" s="6">
        <v>3000</v>
      </c>
      <c r="E411" s="8">
        <v>5739</v>
      </c>
      <c r="F411" t="s">
        <v>8218</v>
      </c>
      <c r="G411" t="s">
        <v>8223</v>
      </c>
      <c r="H411" t="s">
        <v>8245</v>
      </c>
      <c r="I411">
        <v>1406876340</v>
      </c>
      <c r="J411">
        <v>1404190567</v>
      </c>
      <c r="K411" t="b">
        <v>0</v>
      </c>
      <c r="L411">
        <v>16</v>
      </c>
      <c r="M411" t="b">
        <v>1</v>
      </c>
      <c r="N411" t="s">
        <v>8269</v>
      </c>
      <c r="O411" s="9">
        <f t="shared" si="24"/>
        <v>191</v>
      </c>
      <c r="P411">
        <f t="shared" si="25"/>
        <v>358.69</v>
      </c>
      <c r="Q411" s="11" t="s">
        <v>8315</v>
      </c>
      <c r="R411" t="s">
        <v>8316</v>
      </c>
      <c r="S411" s="16">
        <f t="shared" si="26"/>
        <v>41821.205636574072</v>
      </c>
      <c r="T411" s="16">
        <f t="shared" si="27"/>
        <v>41852.290972222225</v>
      </c>
    </row>
    <row r="412" spans="1:20" ht="28" x14ac:dyDescent="0.3">
      <c r="A412">
        <v>3457</v>
      </c>
      <c r="B412" s="3" t="s">
        <v>3456</v>
      </c>
      <c r="C412" s="3" t="s">
        <v>7567</v>
      </c>
      <c r="D412" s="6">
        <v>2000</v>
      </c>
      <c r="E412" s="8">
        <v>2804</v>
      </c>
      <c r="F412" t="s">
        <v>8218</v>
      </c>
      <c r="G412" t="s">
        <v>8223</v>
      </c>
      <c r="H412" t="s">
        <v>8245</v>
      </c>
      <c r="I412">
        <v>1423720740</v>
      </c>
      <c r="J412">
        <v>1421081857</v>
      </c>
      <c r="K412" t="b">
        <v>0</v>
      </c>
      <c r="L412">
        <v>55</v>
      </c>
      <c r="M412" t="b">
        <v>1</v>
      </c>
      <c r="N412" t="s">
        <v>8269</v>
      </c>
      <c r="O412" s="9">
        <f t="shared" si="24"/>
        <v>140</v>
      </c>
      <c r="P412">
        <f t="shared" si="25"/>
        <v>50.98</v>
      </c>
      <c r="Q412" s="11" t="s">
        <v>8315</v>
      </c>
      <c r="R412" t="s">
        <v>8316</v>
      </c>
      <c r="S412" s="16">
        <f t="shared" si="26"/>
        <v>42016.706678240742</v>
      </c>
      <c r="T412" s="16">
        <f t="shared" si="27"/>
        <v>42047.249305555553</v>
      </c>
    </row>
    <row r="413" spans="1:20" ht="42" x14ac:dyDescent="0.3">
      <c r="A413">
        <v>3458</v>
      </c>
      <c r="B413" s="3" t="s">
        <v>3457</v>
      </c>
      <c r="C413" s="3" t="s">
        <v>7568</v>
      </c>
      <c r="D413" s="6">
        <v>978</v>
      </c>
      <c r="E413" s="8">
        <v>1216</v>
      </c>
      <c r="F413" t="s">
        <v>8218</v>
      </c>
      <c r="G413" t="s">
        <v>8223</v>
      </c>
      <c r="H413" t="s">
        <v>8245</v>
      </c>
      <c r="I413">
        <v>1422937620</v>
      </c>
      <c r="J413">
        <v>1420606303</v>
      </c>
      <c r="K413" t="b">
        <v>0</v>
      </c>
      <c r="L413">
        <v>27</v>
      </c>
      <c r="M413" t="b">
        <v>1</v>
      </c>
      <c r="N413" t="s">
        <v>8269</v>
      </c>
      <c r="O413" s="9">
        <f t="shared" si="24"/>
        <v>124</v>
      </c>
      <c r="P413">
        <f t="shared" si="25"/>
        <v>45.04</v>
      </c>
      <c r="Q413" s="11" t="s">
        <v>8315</v>
      </c>
      <c r="R413" t="s">
        <v>8316</v>
      </c>
      <c r="S413" s="16">
        <f t="shared" si="26"/>
        <v>42011.202581018515</v>
      </c>
      <c r="T413" s="16">
        <f t="shared" si="27"/>
        <v>42038.185416666667</v>
      </c>
    </row>
    <row r="414" spans="1:20" ht="42" x14ac:dyDescent="0.3">
      <c r="A414">
        <v>3459</v>
      </c>
      <c r="B414" s="3" t="s">
        <v>3458</v>
      </c>
      <c r="C414" s="3" t="s">
        <v>7569</v>
      </c>
      <c r="D414" s="6">
        <v>500</v>
      </c>
      <c r="E414" s="8">
        <v>631</v>
      </c>
      <c r="F414" t="s">
        <v>8218</v>
      </c>
      <c r="G414" t="s">
        <v>8224</v>
      </c>
      <c r="H414" t="s">
        <v>8246</v>
      </c>
      <c r="I414">
        <v>1463743860</v>
      </c>
      <c r="J414">
        <v>1461151860</v>
      </c>
      <c r="K414" t="b">
        <v>0</v>
      </c>
      <c r="L414">
        <v>36</v>
      </c>
      <c r="M414" t="b">
        <v>1</v>
      </c>
      <c r="N414" t="s">
        <v>8269</v>
      </c>
      <c r="O414" s="9">
        <f t="shared" si="24"/>
        <v>126</v>
      </c>
      <c r="P414">
        <f t="shared" si="25"/>
        <v>17.53</v>
      </c>
      <c r="Q414" s="11" t="s">
        <v>8315</v>
      </c>
      <c r="R414" t="s">
        <v>8316</v>
      </c>
      <c r="S414" s="16">
        <f t="shared" si="26"/>
        <v>42480.479861111111</v>
      </c>
      <c r="T414" s="16">
        <f t="shared" si="27"/>
        <v>42510.479861111111</v>
      </c>
    </row>
    <row r="415" spans="1:20" ht="42" x14ac:dyDescent="0.3">
      <c r="A415">
        <v>3460</v>
      </c>
      <c r="B415" s="3" t="s">
        <v>3459</v>
      </c>
      <c r="C415" s="3" t="s">
        <v>7570</v>
      </c>
      <c r="D415" s="6">
        <v>500</v>
      </c>
      <c r="E415" s="8">
        <v>950</v>
      </c>
      <c r="F415" t="s">
        <v>8218</v>
      </c>
      <c r="G415" t="s">
        <v>8224</v>
      </c>
      <c r="H415" t="s">
        <v>8246</v>
      </c>
      <c r="I415">
        <v>1408106352</v>
      </c>
      <c r="J415">
        <v>1406896752</v>
      </c>
      <c r="K415" t="b">
        <v>0</v>
      </c>
      <c r="L415">
        <v>19</v>
      </c>
      <c r="M415" t="b">
        <v>1</v>
      </c>
      <c r="N415" t="s">
        <v>8269</v>
      </c>
      <c r="O415" s="9">
        <f t="shared" si="24"/>
        <v>190</v>
      </c>
      <c r="P415">
        <f t="shared" si="25"/>
        <v>50</v>
      </c>
      <c r="Q415" s="11" t="s">
        <v>8315</v>
      </c>
      <c r="R415" t="s">
        <v>8316</v>
      </c>
      <c r="S415" s="16">
        <f t="shared" si="26"/>
        <v>41852.527222222219</v>
      </c>
      <c r="T415" s="16">
        <f t="shared" si="27"/>
        <v>41866.527222222219</v>
      </c>
    </row>
    <row r="416" spans="1:20" ht="42" x14ac:dyDescent="0.3">
      <c r="A416">
        <v>3461</v>
      </c>
      <c r="B416" s="3" t="s">
        <v>3460</v>
      </c>
      <c r="C416" s="3" t="s">
        <v>7571</v>
      </c>
      <c r="D416" s="6">
        <v>500</v>
      </c>
      <c r="E416" s="8">
        <v>695</v>
      </c>
      <c r="F416" t="s">
        <v>8218</v>
      </c>
      <c r="G416" t="s">
        <v>8223</v>
      </c>
      <c r="H416" t="s">
        <v>8245</v>
      </c>
      <c r="I416">
        <v>1477710000</v>
      </c>
      <c r="J416">
        <v>1475248279</v>
      </c>
      <c r="K416" t="b">
        <v>0</v>
      </c>
      <c r="L416">
        <v>12</v>
      </c>
      <c r="M416" t="b">
        <v>1</v>
      </c>
      <c r="N416" t="s">
        <v>8269</v>
      </c>
      <c r="O416" s="9">
        <f t="shared" si="24"/>
        <v>139</v>
      </c>
      <c r="P416">
        <f t="shared" si="25"/>
        <v>57.92</v>
      </c>
      <c r="Q416" s="11" t="s">
        <v>8315</v>
      </c>
      <c r="R416" t="s">
        <v>8316</v>
      </c>
      <c r="S416" s="16">
        <f t="shared" si="26"/>
        <v>42643.632858796293</v>
      </c>
      <c r="T416" s="16">
        <f t="shared" si="27"/>
        <v>42672.125</v>
      </c>
    </row>
    <row r="417" spans="1:20" ht="42" x14ac:dyDescent="0.3">
      <c r="A417">
        <v>3462</v>
      </c>
      <c r="B417" s="3" t="s">
        <v>3461</v>
      </c>
      <c r="C417" s="3" t="s">
        <v>7572</v>
      </c>
      <c r="D417" s="6">
        <v>250</v>
      </c>
      <c r="E417" s="8">
        <v>505</v>
      </c>
      <c r="F417" t="s">
        <v>8218</v>
      </c>
      <c r="G417" t="s">
        <v>8223</v>
      </c>
      <c r="H417" t="s">
        <v>8245</v>
      </c>
      <c r="I417">
        <v>1436551200</v>
      </c>
      <c r="J417">
        <v>1435181628</v>
      </c>
      <c r="K417" t="b">
        <v>0</v>
      </c>
      <c r="L417">
        <v>17</v>
      </c>
      <c r="M417" t="b">
        <v>1</v>
      </c>
      <c r="N417" t="s">
        <v>8269</v>
      </c>
      <c r="O417" s="9">
        <f t="shared" si="24"/>
        <v>202</v>
      </c>
      <c r="P417">
        <f t="shared" si="25"/>
        <v>29.71</v>
      </c>
      <c r="Q417" s="11" t="s">
        <v>8315</v>
      </c>
      <c r="R417" t="s">
        <v>8316</v>
      </c>
      <c r="S417" s="16">
        <f t="shared" si="26"/>
        <v>42179.898472222223</v>
      </c>
      <c r="T417" s="16">
        <f t="shared" si="27"/>
        <v>42195.75</v>
      </c>
    </row>
    <row r="418" spans="1:20" ht="42" x14ac:dyDescent="0.3">
      <c r="A418">
        <v>3463</v>
      </c>
      <c r="B418" s="3" t="s">
        <v>3462</v>
      </c>
      <c r="C418" s="3" t="s">
        <v>7573</v>
      </c>
      <c r="D418" s="6">
        <v>10000</v>
      </c>
      <c r="E418" s="8">
        <v>10338</v>
      </c>
      <c r="F418" t="s">
        <v>8218</v>
      </c>
      <c r="G418" t="s">
        <v>8228</v>
      </c>
      <c r="H418" t="s">
        <v>8250</v>
      </c>
      <c r="I418">
        <v>1476158340</v>
      </c>
      <c r="J418">
        <v>1472594585</v>
      </c>
      <c r="K418" t="b">
        <v>0</v>
      </c>
      <c r="L418">
        <v>114</v>
      </c>
      <c r="M418" t="b">
        <v>1</v>
      </c>
      <c r="N418" t="s">
        <v>8269</v>
      </c>
      <c r="O418" s="9">
        <f t="shared" si="24"/>
        <v>103</v>
      </c>
      <c r="P418">
        <f t="shared" si="25"/>
        <v>90.68</v>
      </c>
      <c r="Q418" s="11" t="s">
        <v>8315</v>
      </c>
      <c r="R418" t="s">
        <v>8316</v>
      </c>
      <c r="S418" s="16">
        <f t="shared" si="26"/>
        <v>42612.918807870374</v>
      </c>
      <c r="T418" s="16">
        <f t="shared" si="27"/>
        <v>42654.165972222225</v>
      </c>
    </row>
    <row r="419" spans="1:20" ht="42" x14ac:dyDescent="0.3">
      <c r="A419">
        <v>3464</v>
      </c>
      <c r="B419" s="3" t="s">
        <v>3463</v>
      </c>
      <c r="C419" s="3" t="s">
        <v>7574</v>
      </c>
      <c r="D419" s="6">
        <v>5000</v>
      </c>
      <c r="E419" s="8">
        <v>5116.18</v>
      </c>
      <c r="F419" t="s">
        <v>8218</v>
      </c>
      <c r="G419" t="s">
        <v>8223</v>
      </c>
      <c r="H419" t="s">
        <v>8245</v>
      </c>
      <c r="I419">
        <v>1471921637</v>
      </c>
      <c r="J419">
        <v>1469329637</v>
      </c>
      <c r="K419" t="b">
        <v>0</v>
      </c>
      <c r="L419">
        <v>93</v>
      </c>
      <c r="M419" t="b">
        <v>1</v>
      </c>
      <c r="N419" t="s">
        <v>8269</v>
      </c>
      <c r="O419" s="9">
        <f t="shared" si="24"/>
        <v>102</v>
      </c>
      <c r="P419">
        <f t="shared" si="25"/>
        <v>55.01</v>
      </c>
      <c r="Q419" s="11" t="s">
        <v>8315</v>
      </c>
      <c r="R419" t="s">
        <v>8316</v>
      </c>
      <c r="S419" s="16">
        <f t="shared" si="26"/>
        <v>42575.130057870367</v>
      </c>
      <c r="T419" s="16">
        <f t="shared" si="27"/>
        <v>42605.130057870367</v>
      </c>
    </row>
    <row r="420" spans="1:20" ht="42" x14ac:dyDescent="0.3">
      <c r="A420">
        <v>3465</v>
      </c>
      <c r="B420" s="3" t="s">
        <v>3464</v>
      </c>
      <c r="C420" s="3" t="s">
        <v>7575</v>
      </c>
      <c r="D420" s="6">
        <v>2000</v>
      </c>
      <c r="E420" s="8">
        <v>2060</v>
      </c>
      <c r="F420" t="s">
        <v>8218</v>
      </c>
      <c r="G420" t="s">
        <v>8224</v>
      </c>
      <c r="H420" t="s">
        <v>8246</v>
      </c>
      <c r="I420">
        <v>1439136000</v>
      </c>
      <c r="J420">
        <v>1436972472</v>
      </c>
      <c r="K420" t="b">
        <v>0</v>
      </c>
      <c r="L420">
        <v>36</v>
      </c>
      <c r="M420" t="b">
        <v>1</v>
      </c>
      <c r="N420" t="s">
        <v>8269</v>
      </c>
      <c r="O420" s="9">
        <f t="shared" si="24"/>
        <v>103</v>
      </c>
      <c r="P420">
        <f t="shared" si="25"/>
        <v>57.22</v>
      </c>
      <c r="Q420" s="11" t="s">
        <v>8315</v>
      </c>
      <c r="R420" t="s">
        <v>8316</v>
      </c>
      <c r="S420" s="16">
        <f t="shared" si="26"/>
        <v>42200.625833333332</v>
      </c>
      <c r="T420" s="16">
        <f t="shared" si="27"/>
        <v>42225.666666666672</v>
      </c>
    </row>
    <row r="421" spans="1:20" ht="28" x14ac:dyDescent="0.3">
      <c r="A421">
        <v>3466</v>
      </c>
      <c r="B421" s="3" t="s">
        <v>3465</v>
      </c>
      <c r="C421" s="3" t="s">
        <v>7576</v>
      </c>
      <c r="D421" s="6">
        <v>3500</v>
      </c>
      <c r="E421" s="8">
        <v>4450</v>
      </c>
      <c r="F421" t="s">
        <v>8218</v>
      </c>
      <c r="G421" t="s">
        <v>8223</v>
      </c>
      <c r="H421" t="s">
        <v>8245</v>
      </c>
      <c r="I421">
        <v>1461108450</v>
      </c>
      <c r="J421">
        <v>1455928050</v>
      </c>
      <c r="K421" t="b">
        <v>0</v>
      </c>
      <c r="L421">
        <v>61</v>
      </c>
      <c r="M421" t="b">
        <v>1</v>
      </c>
      <c r="N421" t="s">
        <v>8269</v>
      </c>
      <c r="O421" s="9">
        <f t="shared" si="24"/>
        <v>127</v>
      </c>
      <c r="P421">
        <f t="shared" si="25"/>
        <v>72.95</v>
      </c>
      <c r="Q421" s="11" t="s">
        <v>8315</v>
      </c>
      <c r="R421" t="s">
        <v>8316</v>
      </c>
      <c r="S421" s="16">
        <f t="shared" si="26"/>
        <v>42420.019097222219</v>
      </c>
      <c r="T421" s="16">
        <f t="shared" si="27"/>
        <v>42479.977430555555</v>
      </c>
    </row>
    <row r="422" spans="1:20" x14ac:dyDescent="0.3">
      <c r="A422">
        <v>3467</v>
      </c>
      <c r="B422" s="3" t="s">
        <v>3466</v>
      </c>
      <c r="C422" s="3" t="s">
        <v>7577</v>
      </c>
      <c r="D422" s="6">
        <v>3000</v>
      </c>
      <c r="E422" s="8">
        <v>3030</v>
      </c>
      <c r="F422" t="s">
        <v>8218</v>
      </c>
      <c r="G422" t="s">
        <v>8223</v>
      </c>
      <c r="H422" t="s">
        <v>8245</v>
      </c>
      <c r="I422">
        <v>1426864032</v>
      </c>
      <c r="J422">
        <v>1424275632</v>
      </c>
      <c r="K422" t="b">
        <v>0</v>
      </c>
      <c r="L422">
        <v>47</v>
      </c>
      <c r="M422" t="b">
        <v>1</v>
      </c>
      <c r="N422" t="s">
        <v>8269</v>
      </c>
      <c r="O422" s="9">
        <f t="shared" si="24"/>
        <v>101</v>
      </c>
      <c r="P422">
        <f t="shared" si="25"/>
        <v>64.47</v>
      </c>
      <c r="Q422" s="11" t="s">
        <v>8315</v>
      </c>
      <c r="R422" t="s">
        <v>8316</v>
      </c>
      <c r="S422" s="16">
        <f t="shared" si="26"/>
        <v>42053.671666666662</v>
      </c>
      <c r="T422" s="16">
        <f t="shared" si="27"/>
        <v>42083.630000000005</v>
      </c>
    </row>
    <row r="423" spans="1:20" ht="42" x14ac:dyDescent="0.3">
      <c r="A423">
        <v>3468</v>
      </c>
      <c r="B423" s="3" t="s">
        <v>3467</v>
      </c>
      <c r="C423" s="3" t="s">
        <v>7578</v>
      </c>
      <c r="D423" s="6">
        <v>10000</v>
      </c>
      <c r="E423" s="8">
        <v>12178</v>
      </c>
      <c r="F423" t="s">
        <v>8218</v>
      </c>
      <c r="G423" t="s">
        <v>8223</v>
      </c>
      <c r="H423" t="s">
        <v>8245</v>
      </c>
      <c r="I423">
        <v>1474426800</v>
      </c>
      <c r="J423">
        <v>1471976529</v>
      </c>
      <c r="K423" t="b">
        <v>0</v>
      </c>
      <c r="L423">
        <v>17</v>
      </c>
      <c r="M423" t="b">
        <v>1</v>
      </c>
      <c r="N423" t="s">
        <v>8269</v>
      </c>
      <c r="O423" s="9">
        <f t="shared" si="24"/>
        <v>122</v>
      </c>
      <c r="P423">
        <f t="shared" si="25"/>
        <v>716.35</v>
      </c>
      <c r="Q423" s="11" t="s">
        <v>8315</v>
      </c>
      <c r="R423" t="s">
        <v>8316</v>
      </c>
      <c r="S423" s="16">
        <f t="shared" si="26"/>
        <v>42605.765381944439</v>
      </c>
      <c r="T423" s="16">
        <f t="shared" si="27"/>
        <v>42634.125</v>
      </c>
    </row>
    <row r="424" spans="1:20" ht="42" x14ac:dyDescent="0.3">
      <c r="A424">
        <v>3469</v>
      </c>
      <c r="B424" s="3" t="s">
        <v>3468</v>
      </c>
      <c r="C424" s="3" t="s">
        <v>7579</v>
      </c>
      <c r="D424" s="6">
        <v>2800</v>
      </c>
      <c r="E424" s="8">
        <v>3175</v>
      </c>
      <c r="F424" t="s">
        <v>8218</v>
      </c>
      <c r="G424" t="s">
        <v>8223</v>
      </c>
      <c r="H424" t="s">
        <v>8245</v>
      </c>
      <c r="I424">
        <v>1461857045</v>
      </c>
      <c r="J424">
        <v>1459265045</v>
      </c>
      <c r="K424" t="b">
        <v>0</v>
      </c>
      <c r="L424">
        <v>63</v>
      </c>
      <c r="M424" t="b">
        <v>1</v>
      </c>
      <c r="N424" t="s">
        <v>8269</v>
      </c>
      <c r="O424" s="9">
        <f t="shared" si="24"/>
        <v>113</v>
      </c>
      <c r="P424">
        <f t="shared" si="25"/>
        <v>50.4</v>
      </c>
      <c r="Q424" s="11" t="s">
        <v>8315</v>
      </c>
      <c r="R424" t="s">
        <v>8316</v>
      </c>
      <c r="S424" s="16">
        <f t="shared" si="26"/>
        <v>42458.641724537039</v>
      </c>
      <c r="T424" s="16">
        <f t="shared" si="27"/>
        <v>42488.641724537039</v>
      </c>
    </row>
    <row r="425" spans="1:20" ht="28" x14ac:dyDescent="0.3">
      <c r="A425">
        <v>3470</v>
      </c>
      <c r="B425" s="3" t="s">
        <v>3469</v>
      </c>
      <c r="C425" s="3" t="s">
        <v>7580</v>
      </c>
      <c r="D425" s="6">
        <v>250</v>
      </c>
      <c r="E425" s="8">
        <v>375</v>
      </c>
      <c r="F425" t="s">
        <v>8218</v>
      </c>
      <c r="G425" t="s">
        <v>8223</v>
      </c>
      <c r="H425" t="s">
        <v>8245</v>
      </c>
      <c r="I425">
        <v>1468618680</v>
      </c>
      <c r="J425">
        <v>1465345902</v>
      </c>
      <c r="K425" t="b">
        <v>0</v>
      </c>
      <c r="L425">
        <v>9</v>
      </c>
      <c r="M425" t="b">
        <v>1</v>
      </c>
      <c r="N425" t="s">
        <v>8269</v>
      </c>
      <c r="O425" s="9">
        <f t="shared" si="24"/>
        <v>150</v>
      </c>
      <c r="P425">
        <f t="shared" si="25"/>
        <v>41.67</v>
      </c>
      <c r="Q425" s="11" t="s">
        <v>8315</v>
      </c>
      <c r="R425" t="s">
        <v>8316</v>
      </c>
      <c r="S425" s="16">
        <f t="shared" si="26"/>
        <v>42529.022013888884</v>
      </c>
      <c r="T425" s="16">
        <f t="shared" si="27"/>
        <v>42566.901388888888</v>
      </c>
    </row>
    <row r="426" spans="1:20" ht="42" x14ac:dyDescent="0.3">
      <c r="A426">
        <v>3471</v>
      </c>
      <c r="B426" s="3" t="s">
        <v>3470</v>
      </c>
      <c r="C426" s="3" t="s">
        <v>7581</v>
      </c>
      <c r="D426" s="6">
        <v>500</v>
      </c>
      <c r="E426" s="8">
        <v>1073</v>
      </c>
      <c r="F426" t="s">
        <v>8218</v>
      </c>
      <c r="G426" t="s">
        <v>8224</v>
      </c>
      <c r="H426" t="s">
        <v>8246</v>
      </c>
      <c r="I426">
        <v>1409515200</v>
      </c>
      <c r="J426">
        <v>1405971690</v>
      </c>
      <c r="K426" t="b">
        <v>0</v>
      </c>
      <c r="L426">
        <v>30</v>
      </c>
      <c r="M426" t="b">
        <v>1</v>
      </c>
      <c r="N426" t="s">
        <v>8269</v>
      </c>
      <c r="O426" s="9">
        <f t="shared" si="24"/>
        <v>215</v>
      </c>
      <c r="P426">
        <f t="shared" si="25"/>
        <v>35.770000000000003</v>
      </c>
      <c r="Q426" s="11" t="s">
        <v>8315</v>
      </c>
      <c r="R426" t="s">
        <v>8316</v>
      </c>
      <c r="S426" s="16">
        <f t="shared" si="26"/>
        <v>41841.820486111108</v>
      </c>
      <c r="T426" s="16">
        <f t="shared" si="27"/>
        <v>41882.833333333336</v>
      </c>
    </row>
    <row r="427" spans="1:20" ht="42" x14ac:dyDescent="0.3">
      <c r="A427">
        <v>3472</v>
      </c>
      <c r="B427" s="3" t="s">
        <v>3471</v>
      </c>
      <c r="C427" s="3" t="s">
        <v>7582</v>
      </c>
      <c r="D427" s="6">
        <v>2000</v>
      </c>
      <c r="E427" s="8">
        <v>2041</v>
      </c>
      <c r="F427" t="s">
        <v>8218</v>
      </c>
      <c r="G427" t="s">
        <v>8223</v>
      </c>
      <c r="H427" t="s">
        <v>8245</v>
      </c>
      <c r="I427">
        <v>1415253540</v>
      </c>
      <c r="J427">
        <v>1413432331</v>
      </c>
      <c r="K427" t="b">
        <v>0</v>
      </c>
      <c r="L427">
        <v>23</v>
      </c>
      <c r="M427" t="b">
        <v>1</v>
      </c>
      <c r="N427" t="s">
        <v>8269</v>
      </c>
      <c r="O427" s="9">
        <f t="shared" si="24"/>
        <v>102</v>
      </c>
      <c r="P427">
        <f t="shared" si="25"/>
        <v>88.74</v>
      </c>
      <c r="Q427" s="11" t="s">
        <v>8315</v>
      </c>
      <c r="R427" t="s">
        <v>8316</v>
      </c>
      <c r="S427" s="16">
        <f t="shared" si="26"/>
        <v>41928.170497685183</v>
      </c>
      <c r="T427" s="16">
        <f t="shared" si="27"/>
        <v>41949.249305555553</v>
      </c>
    </row>
    <row r="428" spans="1:20" ht="42" x14ac:dyDescent="0.3">
      <c r="A428">
        <v>3473</v>
      </c>
      <c r="B428" s="3" t="s">
        <v>3472</v>
      </c>
      <c r="C428" s="3" t="s">
        <v>7583</v>
      </c>
      <c r="D428" s="6">
        <v>4900</v>
      </c>
      <c r="E428" s="8">
        <v>4900</v>
      </c>
      <c r="F428" t="s">
        <v>8218</v>
      </c>
      <c r="G428" t="s">
        <v>8223</v>
      </c>
      <c r="H428" t="s">
        <v>8245</v>
      </c>
      <c r="I428">
        <v>1426883220</v>
      </c>
      <c r="J428">
        <v>1425067296</v>
      </c>
      <c r="K428" t="b">
        <v>0</v>
      </c>
      <c r="L428">
        <v>33</v>
      </c>
      <c r="M428" t="b">
        <v>1</v>
      </c>
      <c r="N428" t="s">
        <v>8269</v>
      </c>
      <c r="O428" s="9">
        <f t="shared" si="24"/>
        <v>100</v>
      </c>
      <c r="P428">
        <f t="shared" si="25"/>
        <v>148.47999999999999</v>
      </c>
      <c r="Q428" s="11" t="s">
        <v>8315</v>
      </c>
      <c r="R428" t="s">
        <v>8316</v>
      </c>
      <c r="S428" s="16">
        <f t="shared" si="26"/>
        <v>42062.834444444445</v>
      </c>
      <c r="T428" s="16">
        <f t="shared" si="27"/>
        <v>42083.852083333331</v>
      </c>
    </row>
    <row r="429" spans="1:20" ht="42" x14ac:dyDescent="0.3">
      <c r="A429">
        <v>3474</v>
      </c>
      <c r="B429" s="3" t="s">
        <v>3473</v>
      </c>
      <c r="C429" s="3" t="s">
        <v>7584</v>
      </c>
      <c r="D429" s="6">
        <v>2000</v>
      </c>
      <c r="E429" s="8">
        <v>2020</v>
      </c>
      <c r="F429" t="s">
        <v>8218</v>
      </c>
      <c r="G429" t="s">
        <v>8224</v>
      </c>
      <c r="H429" t="s">
        <v>8246</v>
      </c>
      <c r="I429">
        <v>1469016131</v>
      </c>
      <c r="J429">
        <v>1466424131</v>
      </c>
      <c r="K429" t="b">
        <v>0</v>
      </c>
      <c r="L429">
        <v>39</v>
      </c>
      <c r="M429" t="b">
        <v>1</v>
      </c>
      <c r="N429" t="s">
        <v>8269</v>
      </c>
      <c r="O429" s="9">
        <f t="shared" si="24"/>
        <v>101</v>
      </c>
      <c r="P429">
        <f t="shared" si="25"/>
        <v>51.79</v>
      </c>
      <c r="Q429" s="11" t="s">
        <v>8315</v>
      </c>
      <c r="R429" t="s">
        <v>8316</v>
      </c>
      <c r="S429" s="16">
        <f t="shared" si="26"/>
        <v>42541.501516203702</v>
      </c>
      <c r="T429" s="16">
        <f t="shared" si="27"/>
        <v>42571.501516203702</v>
      </c>
    </row>
    <row r="430" spans="1:20" ht="42" x14ac:dyDescent="0.3">
      <c r="A430">
        <v>3475</v>
      </c>
      <c r="B430" s="3" t="s">
        <v>3474</v>
      </c>
      <c r="C430" s="3" t="s">
        <v>7585</v>
      </c>
      <c r="D430" s="6">
        <v>300</v>
      </c>
      <c r="E430" s="8">
        <v>340</v>
      </c>
      <c r="F430" t="s">
        <v>8218</v>
      </c>
      <c r="G430" t="s">
        <v>8224</v>
      </c>
      <c r="H430" t="s">
        <v>8246</v>
      </c>
      <c r="I430">
        <v>1414972800</v>
      </c>
      <c r="J430">
        <v>1412629704</v>
      </c>
      <c r="K430" t="b">
        <v>0</v>
      </c>
      <c r="L430">
        <v>17</v>
      </c>
      <c r="M430" t="b">
        <v>1</v>
      </c>
      <c r="N430" t="s">
        <v>8269</v>
      </c>
      <c r="O430" s="9">
        <f t="shared" si="24"/>
        <v>113</v>
      </c>
      <c r="P430">
        <f t="shared" si="25"/>
        <v>20</v>
      </c>
      <c r="Q430" s="11" t="s">
        <v>8315</v>
      </c>
      <c r="R430" t="s">
        <v>8316</v>
      </c>
      <c r="S430" s="16">
        <f t="shared" si="26"/>
        <v>41918.880833333329</v>
      </c>
      <c r="T430" s="16">
        <f t="shared" si="27"/>
        <v>41946</v>
      </c>
    </row>
    <row r="431" spans="1:20" ht="42" x14ac:dyDescent="0.3">
      <c r="A431">
        <v>3476</v>
      </c>
      <c r="B431" s="3" t="s">
        <v>3475</v>
      </c>
      <c r="C431" s="3" t="s">
        <v>7586</v>
      </c>
      <c r="D431" s="6">
        <v>300</v>
      </c>
      <c r="E431" s="8">
        <v>312</v>
      </c>
      <c r="F431" t="s">
        <v>8218</v>
      </c>
      <c r="G431" t="s">
        <v>8223</v>
      </c>
      <c r="H431" t="s">
        <v>8245</v>
      </c>
      <c r="I431">
        <v>1414378800</v>
      </c>
      <c r="J431">
        <v>1412836990</v>
      </c>
      <c r="K431" t="b">
        <v>0</v>
      </c>
      <c r="L431">
        <v>6</v>
      </c>
      <c r="M431" t="b">
        <v>1</v>
      </c>
      <c r="N431" t="s">
        <v>8269</v>
      </c>
      <c r="O431" s="9">
        <f t="shared" si="24"/>
        <v>104</v>
      </c>
      <c r="P431">
        <f t="shared" si="25"/>
        <v>52</v>
      </c>
      <c r="Q431" s="11" t="s">
        <v>8315</v>
      </c>
      <c r="R431" t="s">
        <v>8316</v>
      </c>
      <c r="S431" s="16">
        <f t="shared" si="26"/>
        <v>41921.279976851853</v>
      </c>
      <c r="T431" s="16">
        <f t="shared" si="27"/>
        <v>41939.125</v>
      </c>
    </row>
    <row r="432" spans="1:20" ht="42" x14ac:dyDescent="0.3">
      <c r="A432">
        <v>3477</v>
      </c>
      <c r="B432" s="3" t="s">
        <v>3476</v>
      </c>
      <c r="C432" s="3" t="s">
        <v>7587</v>
      </c>
      <c r="D432" s="6">
        <v>1800</v>
      </c>
      <c r="E432" s="8">
        <v>2076</v>
      </c>
      <c r="F432" t="s">
        <v>8218</v>
      </c>
      <c r="G432" t="s">
        <v>8223</v>
      </c>
      <c r="H432" t="s">
        <v>8245</v>
      </c>
      <c r="I432">
        <v>1431831600</v>
      </c>
      <c r="J432">
        <v>1430761243</v>
      </c>
      <c r="K432" t="b">
        <v>0</v>
      </c>
      <c r="L432">
        <v>39</v>
      </c>
      <c r="M432" t="b">
        <v>1</v>
      </c>
      <c r="N432" t="s">
        <v>8269</v>
      </c>
      <c r="O432" s="9">
        <f t="shared" si="24"/>
        <v>115</v>
      </c>
      <c r="P432">
        <f t="shared" si="25"/>
        <v>53.23</v>
      </c>
      <c r="Q432" s="11" t="s">
        <v>8315</v>
      </c>
      <c r="R432" t="s">
        <v>8316</v>
      </c>
      <c r="S432" s="16">
        <f t="shared" si="26"/>
        <v>42128.736608796295</v>
      </c>
      <c r="T432" s="16">
        <f t="shared" si="27"/>
        <v>42141.125</v>
      </c>
    </row>
    <row r="433" spans="1:20" ht="42" x14ac:dyDescent="0.3">
      <c r="A433">
        <v>3478</v>
      </c>
      <c r="B433" s="3" t="s">
        <v>3477</v>
      </c>
      <c r="C433" s="3" t="s">
        <v>7588</v>
      </c>
      <c r="D433" s="6">
        <v>2000</v>
      </c>
      <c r="E433" s="8">
        <v>2257</v>
      </c>
      <c r="F433" t="s">
        <v>8218</v>
      </c>
      <c r="G433" t="s">
        <v>8223</v>
      </c>
      <c r="H433" t="s">
        <v>8245</v>
      </c>
      <c r="I433">
        <v>1426539600</v>
      </c>
      <c r="J433">
        <v>1424296822</v>
      </c>
      <c r="K433" t="b">
        <v>0</v>
      </c>
      <c r="L433">
        <v>57</v>
      </c>
      <c r="M433" t="b">
        <v>1</v>
      </c>
      <c r="N433" t="s">
        <v>8269</v>
      </c>
      <c r="O433" s="9">
        <f t="shared" si="24"/>
        <v>113</v>
      </c>
      <c r="P433">
        <f t="shared" si="25"/>
        <v>39.6</v>
      </c>
      <c r="Q433" s="11" t="s">
        <v>8315</v>
      </c>
      <c r="R433" t="s">
        <v>8316</v>
      </c>
      <c r="S433" s="16">
        <f t="shared" si="26"/>
        <v>42053.916921296302</v>
      </c>
      <c r="T433" s="16">
        <f t="shared" si="27"/>
        <v>42079.875</v>
      </c>
    </row>
    <row r="434" spans="1:20" ht="42" x14ac:dyDescent="0.3">
      <c r="A434">
        <v>3479</v>
      </c>
      <c r="B434" s="3" t="s">
        <v>3478</v>
      </c>
      <c r="C434" s="3" t="s">
        <v>7589</v>
      </c>
      <c r="D434" s="6">
        <v>1500</v>
      </c>
      <c r="E434" s="8">
        <v>1918</v>
      </c>
      <c r="F434" t="s">
        <v>8218</v>
      </c>
      <c r="G434" t="s">
        <v>8224</v>
      </c>
      <c r="H434" t="s">
        <v>8246</v>
      </c>
      <c r="I434">
        <v>1403382680</v>
      </c>
      <c r="J434">
        <v>1400790680</v>
      </c>
      <c r="K434" t="b">
        <v>0</v>
      </c>
      <c r="L434">
        <v>56</v>
      </c>
      <c r="M434" t="b">
        <v>1</v>
      </c>
      <c r="N434" t="s">
        <v>8269</v>
      </c>
      <c r="O434" s="9">
        <f t="shared" si="24"/>
        <v>128</v>
      </c>
      <c r="P434">
        <f t="shared" si="25"/>
        <v>34.25</v>
      </c>
      <c r="Q434" s="11" t="s">
        <v>8315</v>
      </c>
      <c r="R434" t="s">
        <v>8316</v>
      </c>
      <c r="S434" s="16">
        <f t="shared" si="26"/>
        <v>41781.855092592588</v>
      </c>
      <c r="T434" s="16">
        <f t="shared" si="27"/>
        <v>41811.855092592588</v>
      </c>
    </row>
    <row r="435" spans="1:20" ht="42" x14ac:dyDescent="0.3">
      <c r="A435">
        <v>3480</v>
      </c>
      <c r="B435" s="3" t="s">
        <v>3479</v>
      </c>
      <c r="C435" s="3" t="s">
        <v>7590</v>
      </c>
      <c r="D435" s="6">
        <v>1500</v>
      </c>
      <c r="E435" s="8">
        <v>2140</v>
      </c>
      <c r="F435" t="s">
        <v>8218</v>
      </c>
      <c r="G435" t="s">
        <v>8223</v>
      </c>
      <c r="H435" t="s">
        <v>8245</v>
      </c>
      <c r="I435">
        <v>1436562000</v>
      </c>
      <c r="J435">
        <v>1434440227</v>
      </c>
      <c r="K435" t="b">
        <v>0</v>
      </c>
      <c r="L435">
        <v>13</v>
      </c>
      <c r="M435" t="b">
        <v>1</v>
      </c>
      <c r="N435" t="s">
        <v>8269</v>
      </c>
      <c r="O435" s="9">
        <f t="shared" si="24"/>
        <v>143</v>
      </c>
      <c r="P435">
        <f t="shared" si="25"/>
        <v>164.62</v>
      </c>
      <c r="Q435" s="11" t="s">
        <v>8315</v>
      </c>
      <c r="R435" t="s">
        <v>8316</v>
      </c>
      <c r="S435" s="16">
        <f t="shared" si="26"/>
        <v>42171.317442129628</v>
      </c>
      <c r="T435" s="16">
        <f t="shared" si="27"/>
        <v>42195.875</v>
      </c>
    </row>
    <row r="436" spans="1:20" ht="42" x14ac:dyDescent="0.3">
      <c r="A436">
        <v>3481</v>
      </c>
      <c r="B436" s="3" t="s">
        <v>3480</v>
      </c>
      <c r="C436" s="3" t="s">
        <v>7591</v>
      </c>
      <c r="D436" s="6">
        <v>10000</v>
      </c>
      <c r="E436" s="8">
        <v>11880</v>
      </c>
      <c r="F436" t="s">
        <v>8218</v>
      </c>
      <c r="G436" t="s">
        <v>8225</v>
      </c>
      <c r="H436" t="s">
        <v>8247</v>
      </c>
      <c r="I436">
        <v>1420178188</v>
      </c>
      <c r="J436">
        <v>1418709388</v>
      </c>
      <c r="K436" t="b">
        <v>0</v>
      </c>
      <c r="L436">
        <v>95</v>
      </c>
      <c r="M436" t="b">
        <v>1</v>
      </c>
      <c r="N436" t="s">
        <v>8269</v>
      </c>
      <c r="O436" s="9">
        <f t="shared" si="24"/>
        <v>119</v>
      </c>
      <c r="P436">
        <f t="shared" si="25"/>
        <v>125.05</v>
      </c>
      <c r="Q436" s="11" t="s">
        <v>8315</v>
      </c>
      <c r="R436" t="s">
        <v>8316</v>
      </c>
      <c r="S436" s="16">
        <f t="shared" si="26"/>
        <v>41989.24754629629</v>
      </c>
      <c r="T436" s="16">
        <f t="shared" si="27"/>
        <v>42006.24754629629</v>
      </c>
    </row>
    <row r="437" spans="1:20" ht="42" x14ac:dyDescent="0.3">
      <c r="A437">
        <v>3482</v>
      </c>
      <c r="B437" s="3" t="s">
        <v>3481</v>
      </c>
      <c r="C437" s="3" t="s">
        <v>7592</v>
      </c>
      <c r="D437" s="6">
        <v>3000</v>
      </c>
      <c r="E437" s="8">
        <v>4150</v>
      </c>
      <c r="F437" t="s">
        <v>8218</v>
      </c>
      <c r="G437" t="s">
        <v>8224</v>
      </c>
      <c r="H437" t="s">
        <v>8246</v>
      </c>
      <c r="I437">
        <v>1404671466</v>
      </c>
      <c r="J437">
        <v>1402079466</v>
      </c>
      <c r="K437" t="b">
        <v>0</v>
      </c>
      <c r="L437">
        <v>80</v>
      </c>
      <c r="M437" t="b">
        <v>1</v>
      </c>
      <c r="N437" t="s">
        <v>8269</v>
      </c>
      <c r="O437" s="9">
        <f t="shared" si="24"/>
        <v>138</v>
      </c>
      <c r="P437">
        <f t="shared" si="25"/>
        <v>51.88</v>
      </c>
      <c r="Q437" s="11" t="s">
        <v>8315</v>
      </c>
      <c r="R437" t="s">
        <v>8316</v>
      </c>
      <c r="S437" s="16">
        <f t="shared" si="26"/>
        <v>41796.771597222221</v>
      </c>
      <c r="T437" s="16">
        <f t="shared" si="27"/>
        <v>41826.771597222221</v>
      </c>
    </row>
    <row r="438" spans="1:20" ht="42" x14ac:dyDescent="0.3">
      <c r="A438">
        <v>3483</v>
      </c>
      <c r="B438" s="3" t="s">
        <v>3482</v>
      </c>
      <c r="C438" s="3" t="s">
        <v>7593</v>
      </c>
      <c r="D438" s="6">
        <v>3350</v>
      </c>
      <c r="E438" s="8">
        <v>5358</v>
      </c>
      <c r="F438" t="s">
        <v>8218</v>
      </c>
      <c r="G438" t="s">
        <v>8223</v>
      </c>
      <c r="H438" t="s">
        <v>8245</v>
      </c>
      <c r="I438">
        <v>1404403381</v>
      </c>
      <c r="J438">
        <v>1401811381</v>
      </c>
      <c r="K438" t="b">
        <v>0</v>
      </c>
      <c r="L438">
        <v>133</v>
      </c>
      <c r="M438" t="b">
        <v>1</v>
      </c>
      <c r="N438" t="s">
        <v>8269</v>
      </c>
      <c r="O438" s="9">
        <f t="shared" si="24"/>
        <v>160</v>
      </c>
      <c r="P438">
        <f t="shared" si="25"/>
        <v>40.29</v>
      </c>
      <c r="Q438" s="11" t="s">
        <v>8315</v>
      </c>
      <c r="R438" t="s">
        <v>8316</v>
      </c>
      <c r="S438" s="16">
        <f t="shared" si="26"/>
        <v>41793.668761574074</v>
      </c>
      <c r="T438" s="16">
        <f t="shared" si="27"/>
        <v>41823.668761574074</v>
      </c>
    </row>
    <row r="439" spans="1:20" ht="42" x14ac:dyDescent="0.3">
      <c r="A439">
        <v>3484</v>
      </c>
      <c r="B439" s="3" t="s">
        <v>3483</v>
      </c>
      <c r="C439" s="3" t="s">
        <v>7594</v>
      </c>
      <c r="D439" s="6">
        <v>2500</v>
      </c>
      <c r="E439" s="8">
        <v>2856</v>
      </c>
      <c r="F439" t="s">
        <v>8218</v>
      </c>
      <c r="G439" t="s">
        <v>8223</v>
      </c>
      <c r="H439" t="s">
        <v>8245</v>
      </c>
      <c r="I439">
        <v>1466014499</v>
      </c>
      <c r="J439">
        <v>1463422499</v>
      </c>
      <c r="K439" t="b">
        <v>0</v>
      </c>
      <c r="L439">
        <v>44</v>
      </c>
      <c r="M439" t="b">
        <v>1</v>
      </c>
      <c r="N439" t="s">
        <v>8269</v>
      </c>
      <c r="O439" s="9">
        <f t="shared" si="24"/>
        <v>114</v>
      </c>
      <c r="P439">
        <f t="shared" si="25"/>
        <v>64.91</v>
      </c>
      <c r="Q439" s="11" t="s">
        <v>8315</v>
      </c>
      <c r="R439" t="s">
        <v>8316</v>
      </c>
      <c r="S439" s="16">
        <f t="shared" si="26"/>
        <v>42506.760405092587</v>
      </c>
      <c r="T439" s="16">
        <f t="shared" si="27"/>
        <v>42536.760405092587</v>
      </c>
    </row>
    <row r="440" spans="1:20" ht="42" x14ac:dyDescent="0.3">
      <c r="A440">
        <v>3485</v>
      </c>
      <c r="B440" s="3" t="s">
        <v>3484</v>
      </c>
      <c r="C440" s="3" t="s">
        <v>7595</v>
      </c>
      <c r="D440" s="6">
        <v>1650</v>
      </c>
      <c r="E440" s="8">
        <v>1660</v>
      </c>
      <c r="F440" t="s">
        <v>8218</v>
      </c>
      <c r="G440" t="s">
        <v>8223</v>
      </c>
      <c r="H440" t="s">
        <v>8245</v>
      </c>
      <c r="I440">
        <v>1454431080</v>
      </c>
      <c r="J440">
        <v>1451839080</v>
      </c>
      <c r="K440" t="b">
        <v>0</v>
      </c>
      <c r="L440">
        <v>30</v>
      </c>
      <c r="M440" t="b">
        <v>1</v>
      </c>
      <c r="N440" t="s">
        <v>8269</v>
      </c>
      <c r="O440" s="9">
        <f t="shared" si="24"/>
        <v>101</v>
      </c>
      <c r="P440">
        <f t="shared" si="25"/>
        <v>55.33</v>
      </c>
      <c r="Q440" s="11" t="s">
        <v>8315</v>
      </c>
      <c r="R440" t="s">
        <v>8316</v>
      </c>
      <c r="S440" s="16">
        <f t="shared" si="26"/>
        <v>42372.693055555559</v>
      </c>
      <c r="T440" s="16">
        <f t="shared" si="27"/>
        <v>42402.693055555559</v>
      </c>
    </row>
    <row r="441" spans="1:20" ht="42" x14ac:dyDescent="0.3">
      <c r="A441">
        <v>3486</v>
      </c>
      <c r="B441" s="3" t="s">
        <v>3485</v>
      </c>
      <c r="C441" s="3" t="s">
        <v>7596</v>
      </c>
      <c r="D441" s="6">
        <v>3000</v>
      </c>
      <c r="E441" s="8">
        <v>4656</v>
      </c>
      <c r="F441" t="s">
        <v>8218</v>
      </c>
      <c r="G441" t="s">
        <v>8223</v>
      </c>
      <c r="H441" t="s">
        <v>8245</v>
      </c>
      <c r="I441">
        <v>1433314740</v>
      </c>
      <c r="J441">
        <v>1430600401</v>
      </c>
      <c r="K441" t="b">
        <v>0</v>
      </c>
      <c r="L441">
        <v>56</v>
      </c>
      <c r="M441" t="b">
        <v>1</v>
      </c>
      <c r="N441" t="s">
        <v>8269</v>
      </c>
      <c r="O441" s="9">
        <f t="shared" si="24"/>
        <v>155</v>
      </c>
      <c r="P441">
        <f t="shared" si="25"/>
        <v>83.14</v>
      </c>
      <c r="Q441" s="11" t="s">
        <v>8315</v>
      </c>
      <c r="R441" t="s">
        <v>8316</v>
      </c>
      <c r="S441" s="16">
        <f t="shared" si="26"/>
        <v>42126.87501157407</v>
      </c>
      <c r="T441" s="16">
        <f t="shared" si="27"/>
        <v>42158.290972222225</v>
      </c>
    </row>
    <row r="442" spans="1:20" ht="42" x14ac:dyDescent="0.3">
      <c r="A442">
        <v>3487</v>
      </c>
      <c r="B442" s="3" t="s">
        <v>3486</v>
      </c>
      <c r="C442" s="3" t="s">
        <v>7597</v>
      </c>
      <c r="D442" s="6">
        <v>2000</v>
      </c>
      <c r="E442" s="8">
        <v>2555</v>
      </c>
      <c r="F442" t="s">
        <v>8218</v>
      </c>
      <c r="G442" t="s">
        <v>8224</v>
      </c>
      <c r="H442" t="s">
        <v>8246</v>
      </c>
      <c r="I442">
        <v>1435185252</v>
      </c>
      <c r="J442">
        <v>1432593252</v>
      </c>
      <c r="K442" t="b">
        <v>0</v>
      </c>
      <c r="L442">
        <v>66</v>
      </c>
      <c r="M442" t="b">
        <v>1</v>
      </c>
      <c r="N442" t="s">
        <v>8269</v>
      </c>
      <c r="O442" s="9">
        <f t="shared" si="24"/>
        <v>128</v>
      </c>
      <c r="P442">
        <f t="shared" si="25"/>
        <v>38.71</v>
      </c>
      <c r="Q442" s="11" t="s">
        <v>8315</v>
      </c>
      <c r="R442" t="s">
        <v>8316</v>
      </c>
      <c r="S442" s="16">
        <f t="shared" si="26"/>
        <v>42149.940416666665</v>
      </c>
      <c r="T442" s="16">
        <f t="shared" si="27"/>
        <v>42179.940416666665</v>
      </c>
    </row>
    <row r="443" spans="1:20" ht="42" x14ac:dyDescent="0.3">
      <c r="A443">
        <v>3488</v>
      </c>
      <c r="B443" s="3" t="s">
        <v>3487</v>
      </c>
      <c r="C443" s="3" t="s">
        <v>7598</v>
      </c>
      <c r="D443" s="6">
        <v>3000</v>
      </c>
      <c r="E443" s="8">
        <v>3636</v>
      </c>
      <c r="F443" t="s">
        <v>8218</v>
      </c>
      <c r="G443" t="s">
        <v>8223</v>
      </c>
      <c r="H443" t="s">
        <v>8245</v>
      </c>
      <c r="I443">
        <v>1429286400</v>
      </c>
      <c r="J443">
        <v>1427221560</v>
      </c>
      <c r="K443" t="b">
        <v>0</v>
      </c>
      <c r="L443">
        <v>29</v>
      </c>
      <c r="M443" t="b">
        <v>1</v>
      </c>
      <c r="N443" t="s">
        <v>8269</v>
      </c>
      <c r="O443" s="9">
        <f t="shared" si="24"/>
        <v>121</v>
      </c>
      <c r="P443">
        <f t="shared" si="25"/>
        <v>125.38</v>
      </c>
      <c r="Q443" s="11" t="s">
        <v>8315</v>
      </c>
      <c r="R443" t="s">
        <v>8316</v>
      </c>
      <c r="S443" s="16">
        <f t="shared" si="26"/>
        <v>42087.768055555556</v>
      </c>
      <c r="T443" s="16">
        <f t="shared" si="27"/>
        <v>42111.666666666672</v>
      </c>
    </row>
    <row r="444" spans="1:20" ht="42" x14ac:dyDescent="0.3">
      <c r="A444">
        <v>3489</v>
      </c>
      <c r="B444" s="3" t="s">
        <v>3488</v>
      </c>
      <c r="C444" s="3" t="s">
        <v>7599</v>
      </c>
      <c r="D444" s="6">
        <v>5000</v>
      </c>
      <c r="E444" s="8">
        <v>5635</v>
      </c>
      <c r="F444" t="s">
        <v>8218</v>
      </c>
      <c r="G444" t="s">
        <v>8224</v>
      </c>
      <c r="H444" t="s">
        <v>8246</v>
      </c>
      <c r="I444">
        <v>1400965200</v>
      </c>
      <c r="J444">
        <v>1398352531</v>
      </c>
      <c r="K444" t="b">
        <v>0</v>
      </c>
      <c r="L444">
        <v>72</v>
      </c>
      <c r="M444" t="b">
        <v>1</v>
      </c>
      <c r="N444" t="s">
        <v>8269</v>
      </c>
      <c r="O444" s="9">
        <f t="shared" si="24"/>
        <v>113</v>
      </c>
      <c r="P444">
        <f t="shared" si="25"/>
        <v>78.260000000000005</v>
      </c>
      <c r="Q444" s="11" t="s">
        <v>8315</v>
      </c>
      <c r="R444" t="s">
        <v>8316</v>
      </c>
      <c r="S444" s="16">
        <f t="shared" si="26"/>
        <v>41753.635775462964</v>
      </c>
      <c r="T444" s="16">
        <f t="shared" si="27"/>
        <v>41783.875</v>
      </c>
    </row>
    <row r="445" spans="1:20" ht="42" x14ac:dyDescent="0.3">
      <c r="A445">
        <v>3490</v>
      </c>
      <c r="B445" s="3" t="s">
        <v>3489</v>
      </c>
      <c r="C445" s="3" t="s">
        <v>7600</v>
      </c>
      <c r="D445" s="6">
        <v>1000</v>
      </c>
      <c r="E445" s="8">
        <v>1275</v>
      </c>
      <c r="F445" t="s">
        <v>8218</v>
      </c>
      <c r="G445" t="s">
        <v>8223</v>
      </c>
      <c r="H445" t="s">
        <v>8245</v>
      </c>
      <c r="I445">
        <v>1460574924</v>
      </c>
      <c r="J445">
        <v>1457982924</v>
      </c>
      <c r="K445" t="b">
        <v>0</v>
      </c>
      <c r="L445">
        <v>27</v>
      </c>
      <c r="M445" t="b">
        <v>1</v>
      </c>
      <c r="N445" t="s">
        <v>8269</v>
      </c>
      <c r="O445" s="9">
        <f t="shared" si="24"/>
        <v>128</v>
      </c>
      <c r="P445">
        <f t="shared" si="25"/>
        <v>47.22</v>
      </c>
      <c r="Q445" s="11" t="s">
        <v>8315</v>
      </c>
      <c r="R445" t="s">
        <v>8316</v>
      </c>
      <c r="S445" s="16">
        <f t="shared" si="26"/>
        <v>42443.802361111113</v>
      </c>
      <c r="T445" s="16">
        <f t="shared" si="27"/>
        <v>42473.802361111113</v>
      </c>
    </row>
    <row r="446" spans="1:20" ht="42" x14ac:dyDescent="0.3">
      <c r="A446">
        <v>3491</v>
      </c>
      <c r="B446" s="3" t="s">
        <v>3490</v>
      </c>
      <c r="C446" s="3" t="s">
        <v>7601</v>
      </c>
      <c r="D446" s="6">
        <v>500</v>
      </c>
      <c r="E446" s="8">
        <v>791</v>
      </c>
      <c r="F446" t="s">
        <v>8218</v>
      </c>
      <c r="G446" t="s">
        <v>8223</v>
      </c>
      <c r="H446" t="s">
        <v>8245</v>
      </c>
      <c r="I446">
        <v>1431928784</v>
      </c>
      <c r="J446">
        <v>1430114384</v>
      </c>
      <c r="K446" t="b">
        <v>0</v>
      </c>
      <c r="L446">
        <v>10</v>
      </c>
      <c r="M446" t="b">
        <v>1</v>
      </c>
      <c r="N446" t="s">
        <v>8269</v>
      </c>
      <c r="O446" s="9">
        <f t="shared" si="24"/>
        <v>158</v>
      </c>
      <c r="P446">
        <f t="shared" si="25"/>
        <v>79.099999999999994</v>
      </c>
      <c r="Q446" s="11" t="s">
        <v>8315</v>
      </c>
      <c r="R446" t="s">
        <v>8316</v>
      </c>
      <c r="S446" s="16">
        <f t="shared" si="26"/>
        <v>42121.249814814815</v>
      </c>
      <c r="T446" s="16">
        <f t="shared" si="27"/>
        <v>42142.249814814815</v>
      </c>
    </row>
    <row r="447" spans="1:20" ht="42" x14ac:dyDescent="0.3">
      <c r="A447">
        <v>3492</v>
      </c>
      <c r="B447" s="3" t="s">
        <v>3491</v>
      </c>
      <c r="C447" s="3" t="s">
        <v>7602</v>
      </c>
      <c r="D447" s="6">
        <v>3800</v>
      </c>
      <c r="E447" s="8">
        <v>4000.22</v>
      </c>
      <c r="F447" t="s">
        <v>8218</v>
      </c>
      <c r="G447" t="s">
        <v>8223</v>
      </c>
      <c r="H447" t="s">
        <v>8245</v>
      </c>
      <c r="I447">
        <v>1445818397</v>
      </c>
      <c r="J447">
        <v>1442794397</v>
      </c>
      <c r="K447" t="b">
        <v>0</v>
      </c>
      <c r="L447">
        <v>35</v>
      </c>
      <c r="M447" t="b">
        <v>1</v>
      </c>
      <c r="N447" t="s">
        <v>8269</v>
      </c>
      <c r="O447" s="9">
        <f t="shared" si="24"/>
        <v>105</v>
      </c>
      <c r="P447">
        <f t="shared" si="25"/>
        <v>114.29</v>
      </c>
      <c r="Q447" s="11" t="s">
        <v>8315</v>
      </c>
      <c r="R447" t="s">
        <v>8316</v>
      </c>
      <c r="S447" s="16">
        <f t="shared" si="26"/>
        <v>42268.009224537032</v>
      </c>
      <c r="T447" s="16">
        <f t="shared" si="27"/>
        <v>42303.009224537032</v>
      </c>
    </row>
    <row r="448" spans="1:20" ht="42" x14ac:dyDescent="0.3">
      <c r="A448">
        <v>3493</v>
      </c>
      <c r="B448" s="3" t="s">
        <v>3492</v>
      </c>
      <c r="C448" s="3" t="s">
        <v>7603</v>
      </c>
      <c r="D448" s="6">
        <v>1500</v>
      </c>
      <c r="E448" s="8">
        <v>1500</v>
      </c>
      <c r="F448" t="s">
        <v>8218</v>
      </c>
      <c r="G448" t="s">
        <v>8223</v>
      </c>
      <c r="H448" t="s">
        <v>8245</v>
      </c>
      <c r="I448">
        <v>1408252260</v>
      </c>
      <c r="J448">
        <v>1406580436</v>
      </c>
      <c r="K448" t="b">
        <v>0</v>
      </c>
      <c r="L448">
        <v>29</v>
      </c>
      <c r="M448" t="b">
        <v>1</v>
      </c>
      <c r="N448" t="s">
        <v>8269</v>
      </c>
      <c r="O448" s="9">
        <f t="shared" si="24"/>
        <v>100</v>
      </c>
      <c r="P448">
        <f t="shared" si="25"/>
        <v>51.72</v>
      </c>
      <c r="Q448" s="11" t="s">
        <v>8315</v>
      </c>
      <c r="R448" t="s">
        <v>8316</v>
      </c>
      <c r="S448" s="16">
        <f t="shared" si="26"/>
        <v>41848.866157407407</v>
      </c>
      <c r="T448" s="16">
        <f t="shared" si="27"/>
        <v>41868.21597222222</v>
      </c>
    </row>
    <row r="449" spans="1:20" ht="42" x14ac:dyDescent="0.3">
      <c r="A449">
        <v>3494</v>
      </c>
      <c r="B449" s="3" t="s">
        <v>3493</v>
      </c>
      <c r="C449" s="3" t="s">
        <v>7604</v>
      </c>
      <c r="D449" s="6">
        <v>400</v>
      </c>
      <c r="E449" s="8">
        <v>400</v>
      </c>
      <c r="F449" t="s">
        <v>8218</v>
      </c>
      <c r="G449" t="s">
        <v>8223</v>
      </c>
      <c r="H449" t="s">
        <v>8245</v>
      </c>
      <c r="I449">
        <v>1480140000</v>
      </c>
      <c r="J449">
        <v>1479186575</v>
      </c>
      <c r="K449" t="b">
        <v>0</v>
      </c>
      <c r="L449">
        <v>13</v>
      </c>
      <c r="M449" t="b">
        <v>1</v>
      </c>
      <c r="N449" t="s">
        <v>8269</v>
      </c>
      <c r="O449" s="9">
        <f t="shared" si="24"/>
        <v>100</v>
      </c>
      <c r="P449">
        <f t="shared" si="25"/>
        <v>30.77</v>
      </c>
      <c r="Q449" s="11" t="s">
        <v>8315</v>
      </c>
      <c r="R449" t="s">
        <v>8316</v>
      </c>
      <c r="S449" s="16">
        <f t="shared" si="26"/>
        <v>42689.214988425927</v>
      </c>
      <c r="T449" s="16">
        <f t="shared" si="27"/>
        <v>42700.25</v>
      </c>
    </row>
    <row r="450" spans="1:20" ht="42" x14ac:dyDescent="0.3">
      <c r="A450">
        <v>3495</v>
      </c>
      <c r="B450" s="3" t="s">
        <v>3494</v>
      </c>
      <c r="C450" s="3" t="s">
        <v>7605</v>
      </c>
      <c r="D450" s="6">
        <v>5000</v>
      </c>
      <c r="E450" s="8">
        <v>5343</v>
      </c>
      <c r="F450" t="s">
        <v>8218</v>
      </c>
      <c r="G450" t="s">
        <v>8228</v>
      </c>
      <c r="H450" t="s">
        <v>8250</v>
      </c>
      <c r="I450">
        <v>1414862280</v>
      </c>
      <c r="J450">
        <v>1412360309</v>
      </c>
      <c r="K450" t="b">
        <v>0</v>
      </c>
      <c r="L450">
        <v>72</v>
      </c>
      <c r="M450" t="b">
        <v>1</v>
      </c>
      <c r="N450" t="s">
        <v>8269</v>
      </c>
      <c r="O450" s="9">
        <f t="shared" ref="O450:O513" si="28">ROUND(E450/D450*100,0)</f>
        <v>107</v>
      </c>
      <c r="P450">
        <f t="shared" ref="P450:P513" si="29">IFERROR(ROUND(E450/L450,2),0)</f>
        <v>74.209999999999994</v>
      </c>
      <c r="Q450" s="11" t="s">
        <v>8315</v>
      </c>
      <c r="R450" t="s">
        <v>8316</v>
      </c>
      <c r="S450" s="16">
        <f t="shared" ref="S450:S513" si="30">(((J450/60)/60/24)+DATE(1970,1,1))</f>
        <v>41915.762835648151</v>
      </c>
      <c r="T450" s="16">
        <f t="shared" ref="T450:T513" si="31">(((I450/60)/60)/24)+DATE(1970,1,1)</f>
        <v>41944.720833333333</v>
      </c>
    </row>
    <row r="451" spans="1:20" ht="42" x14ac:dyDescent="0.3">
      <c r="A451">
        <v>3496</v>
      </c>
      <c r="B451" s="3" t="s">
        <v>3495</v>
      </c>
      <c r="C451" s="3" t="s">
        <v>7606</v>
      </c>
      <c r="D451" s="6">
        <v>3000</v>
      </c>
      <c r="E451" s="8">
        <v>3732</v>
      </c>
      <c r="F451" t="s">
        <v>8218</v>
      </c>
      <c r="G451" t="s">
        <v>8223</v>
      </c>
      <c r="H451" t="s">
        <v>8245</v>
      </c>
      <c r="I451">
        <v>1473625166</v>
      </c>
      <c r="J451">
        <v>1470169166</v>
      </c>
      <c r="K451" t="b">
        <v>0</v>
      </c>
      <c r="L451">
        <v>78</v>
      </c>
      <c r="M451" t="b">
        <v>1</v>
      </c>
      <c r="N451" t="s">
        <v>8269</v>
      </c>
      <c r="O451" s="9">
        <f t="shared" si="28"/>
        <v>124</v>
      </c>
      <c r="P451">
        <f t="shared" si="29"/>
        <v>47.85</v>
      </c>
      <c r="Q451" s="11" t="s">
        <v>8315</v>
      </c>
      <c r="R451" t="s">
        <v>8316</v>
      </c>
      <c r="S451" s="16">
        <f t="shared" si="30"/>
        <v>42584.846828703703</v>
      </c>
      <c r="T451" s="16">
        <f t="shared" si="31"/>
        <v>42624.846828703703</v>
      </c>
    </row>
    <row r="452" spans="1:20" ht="42" x14ac:dyDescent="0.3">
      <c r="A452">
        <v>3497</v>
      </c>
      <c r="B452" s="3" t="s">
        <v>3496</v>
      </c>
      <c r="C452" s="3" t="s">
        <v>7607</v>
      </c>
      <c r="D452" s="6">
        <v>1551</v>
      </c>
      <c r="E452" s="8">
        <v>1686</v>
      </c>
      <c r="F452" t="s">
        <v>8218</v>
      </c>
      <c r="G452" t="s">
        <v>8223</v>
      </c>
      <c r="H452" t="s">
        <v>8245</v>
      </c>
      <c r="I452">
        <v>1464904800</v>
      </c>
      <c r="J452">
        <v>1463852904</v>
      </c>
      <c r="K452" t="b">
        <v>0</v>
      </c>
      <c r="L452">
        <v>49</v>
      </c>
      <c r="M452" t="b">
        <v>1</v>
      </c>
      <c r="N452" t="s">
        <v>8269</v>
      </c>
      <c r="O452" s="9">
        <f t="shared" si="28"/>
        <v>109</v>
      </c>
      <c r="P452">
        <f t="shared" si="29"/>
        <v>34.409999999999997</v>
      </c>
      <c r="Q452" s="11" t="s">
        <v>8315</v>
      </c>
      <c r="R452" t="s">
        <v>8316</v>
      </c>
      <c r="S452" s="16">
        <f t="shared" si="30"/>
        <v>42511.741944444439</v>
      </c>
      <c r="T452" s="16">
        <f t="shared" si="31"/>
        <v>42523.916666666672</v>
      </c>
    </row>
    <row r="453" spans="1:20" ht="42" x14ac:dyDescent="0.3">
      <c r="A453">
        <v>3498</v>
      </c>
      <c r="B453" s="3" t="s">
        <v>3497</v>
      </c>
      <c r="C453" s="3" t="s">
        <v>7608</v>
      </c>
      <c r="D453" s="6">
        <v>1650</v>
      </c>
      <c r="E453" s="8">
        <v>1690</v>
      </c>
      <c r="F453" t="s">
        <v>8218</v>
      </c>
      <c r="G453" t="s">
        <v>8228</v>
      </c>
      <c r="H453" t="s">
        <v>8250</v>
      </c>
      <c r="I453">
        <v>1464471840</v>
      </c>
      <c r="J453">
        <v>1459309704</v>
      </c>
      <c r="K453" t="b">
        <v>0</v>
      </c>
      <c r="L453">
        <v>42</v>
      </c>
      <c r="M453" t="b">
        <v>1</v>
      </c>
      <c r="N453" t="s">
        <v>8269</v>
      </c>
      <c r="O453" s="9">
        <f t="shared" si="28"/>
        <v>102</v>
      </c>
      <c r="P453">
        <f t="shared" si="29"/>
        <v>40.24</v>
      </c>
      <c r="Q453" s="11" t="s">
        <v>8315</v>
      </c>
      <c r="R453" t="s">
        <v>8316</v>
      </c>
      <c r="S453" s="16">
        <f t="shared" si="30"/>
        <v>42459.15861111111</v>
      </c>
      <c r="T453" s="16">
        <f t="shared" si="31"/>
        <v>42518.905555555553</v>
      </c>
    </row>
    <row r="454" spans="1:20" ht="42" x14ac:dyDescent="0.3">
      <c r="A454">
        <v>3499</v>
      </c>
      <c r="B454" s="3" t="s">
        <v>3498</v>
      </c>
      <c r="C454" s="3" t="s">
        <v>7609</v>
      </c>
      <c r="D454" s="6">
        <v>2000</v>
      </c>
      <c r="E454" s="8">
        <v>2110</v>
      </c>
      <c r="F454" t="s">
        <v>8218</v>
      </c>
      <c r="G454" t="s">
        <v>8223</v>
      </c>
      <c r="H454" t="s">
        <v>8245</v>
      </c>
      <c r="I454">
        <v>1435733940</v>
      </c>
      <c r="J454">
        <v>1431046325</v>
      </c>
      <c r="K454" t="b">
        <v>0</v>
      </c>
      <c r="L454">
        <v>35</v>
      </c>
      <c r="M454" t="b">
        <v>1</v>
      </c>
      <c r="N454" t="s">
        <v>8269</v>
      </c>
      <c r="O454" s="9">
        <f t="shared" si="28"/>
        <v>106</v>
      </c>
      <c r="P454">
        <f t="shared" si="29"/>
        <v>60.29</v>
      </c>
      <c r="Q454" s="11" t="s">
        <v>8315</v>
      </c>
      <c r="R454" t="s">
        <v>8316</v>
      </c>
      <c r="S454" s="16">
        <f t="shared" si="30"/>
        <v>42132.036168981482</v>
      </c>
      <c r="T454" s="16">
        <f t="shared" si="31"/>
        <v>42186.290972222225</v>
      </c>
    </row>
    <row r="455" spans="1:20" ht="42" x14ac:dyDescent="0.3">
      <c r="A455">
        <v>3500</v>
      </c>
      <c r="B455" s="3" t="s">
        <v>3499</v>
      </c>
      <c r="C455" s="3" t="s">
        <v>7610</v>
      </c>
      <c r="D455" s="6">
        <v>1000</v>
      </c>
      <c r="E455" s="8">
        <v>1063</v>
      </c>
      <c r="F455" t="s">
        <v>8218</v>
      </c>
      <c r="G455" t="s">
        <v>8223</v>
      </c>
      <c r="H455" t="s">
        <v>8245</v>
      </c>
      <c r="I455">
        <v>1457326740</v>
      </c>
      <c r="J455">
        <v>1455919438</v>
      </c>
      <c r="K455" t="b">
        <v>0</v>
      </c>
      <c r="L455">
        <v>42</v>
      </c>
      <c r="M455" t="b">
        <v>1</v>
      </c>
      <c r="N455" t="s">
        <v>8269</v>
      </c>
      <c r="O455" s="9">
        <f t="shared" si="28"/>
        <v>106</v>
      </c>
      <c r="P455">
        <f t="shared" si="29"/>
        <v>25.31</v>
      </c>
      <c r="Q455" s="11" t="s">
        <v>8315</v>
      </c>
      <c r="R455" t="s">
        <v>8316</v>
      </c>
      <c r="S455" s="16">
        <f t="shared" si="30"/>
        <v>42419.91942129629</v>
      </c>
      <c r="T455" s="16">
        <f t="shared" si="31"/>
        <v>42436.207638888889</v>
      </c>
    </row>
    <row r="456" spans="1:20" ht="42" x14ac:dyDescent="0.3">
      <c r="A456">
        <v>3501</v>
      </c>
      <c r="B456" s="3" t="s">
        <v>3500</v>
      </c>
      <c r="C456" s="3" t="s">
        <v>7611</v>
      </c>
      <c r="D456" s="6">
        <v>1500</v>
      </c>
      <c r="E456" s="8">
        <v>1510</v>
      </c>
      <c r="F456" t="s">
        <v>8218</v>
      </c>
      <c r="G456" t="s">
        <v>8224</v>
      </c>
      <c r="H456" t="s">
        <v>8246</v>
      </c>
      <c r="I456">
        <v>1441995595</v>
      </c>
      <c r="J456">
        <v>1439835595</v>
      </c>
      <c r="K456" t="b">
        <v>0</v>
      </c>
      <c r="L456">
        <v>42</v>
      </c>
      <c r="M456" t="b">
        <v>1</v>
      </c>
      <c r="N456" t="s">
        <v>8269</v>
      </c>
      <c r="O456" s="9">
        <f t="shared" si="28"/>
        <v>101</v>
      </c>
      <c r="P456">
        <f t="shared" si="29"/>
        <v>35.950000000000003</v>
      </c>
      <c r="Q456" s="11" t="s">
        <v>8315</v>
      </c>
      <c r="R456" t="s">
        <v>8316</v>
      </c>
      <c r="S456" s="16">
        <f t="shared" si="30"/>
        <v>42233.763831018514</v>
      </c>
      <c r="T456" s="16">
        <f t="shared" si="31"/>
        <v>42258.763831018514</v>
      </c>
    </row>
    <row r="457" spans="1:20" ht="42" x14ac:dyDescent="0.3">
      <c r="A457">
        <v>3502</v>
      </c>
      <c r="B457" s="3" t="s">
        <v>3501</v>
      </c>
      <c r="C457" s="3" t="s">
        <v>7612</v>
      </c>
      <c r="D457" s="6">
        <v>4000</v>
      </c>
      <c r="E457" s="8">
        <v>4216</v>
      </c>
      <c r="F457" t="s">
        <v>8218</v>
      </c>
      <c r="G457" t="s">
        <v>8223</v>
      </c>
      <c r="H457" t="s">
        <v>8245</v>
      </c>
      <c r="I457">
        <v>1458100740</v>
      </c>
      <c r="J457">
        <v>1456862924</v>
      </c>
      <c r="K457" t="b">
        <v>0</v>
      </c>
      <c r="L457">
        <v>31</v>
      </c>
      <c r="M457" t="b">
        <v>1</v>
      </c>
      <c r="N457" t="s">
        <v>8269</v>
      </c>
      <c r="O457" s="9">
        <f t="shared" si="28"/>
        <v>105</v>
      </c>
      <c r="P457">
        <f t="shared" si="29"/>
        <v>136</v>
      </c>
      <c r="Q457" s="11" t="s">
        <v>8315</v>
      </c>
      <c r="R457" t="s">
        <v>8316</v>
      </c>
      <c r="S457" s="16">
        <f t="shared" si="30"/>
        <v>42430.839398148149</v>
      </c>
      <c r="T457" s="16">
        <f t="shared" si="31"/>
        <v>42445.165972222225</v>
      </c>
    </row>
    <row r="458" spans="1:20" ht="42" x14ac:dyDescent="0.3">
      <c r="A458">
        <v>3503</v>
      </c>
      <c r="B458" s="3" t="s">
        <v>3502</v>
      </c>
      <c r="C458" s="3" t="s">
        <v>7613</v>
      </c>
      <c r="D458" s="6">
        <v>2500</v>
      </c>
      <c r="E458" s="8">
        <v>2689</v>
      </c>
      <c r="F458" t="s">
        <v>8218</v>
      </c>
      <c r="G458" t="s">
        <v>8224</v>
      </c>
      <c r="H458" t="s">
        <v>8246</v>
      </c>
      <c r="I458">
        <v>1469359728</v>
      </c>
      <c r="J458">
        <v>1466767728</v>
      </c>
      <c r="K458" t="b">
        <v>0</v>
      </c>
      <c r="L458">
        <v>38</v>
      </c>
      <c r="M458" t="b">
        <v>1</v>
      </c>
      <c r="N458" t="s">
        <v>8269</v>
      </c>
      <c r="O458" s="9">
        <f t="shared" si="28"/>
        <v>108</v>
      </c>
      <c r="P458">
        <f t="shared" si="29"/>
        <v>70.760000000000005</v>
      </c>
      <c r="Q458" s="11" t="s">
        <v>8315</v>
      </c>
      <c r="R458" t="s">
        <v>8316</v>
      </c>
      <c r="S458" s="16">
        <f t="shared" si="30"/>
        <v>42545.478333333333</v>
      </c>
      <c r="T458" s="16">
        <f t="shared" si="31"/>
        <v>42575.478333333333</v>
      </c>
    </row>
    <row r="459" spans="1:20" ht="42" x14ac:dyDescent="0.3">
      <c r="A459">
        <v>3504</v>
      </c>
      <c r="B459" s="3" t="s">
        <v>3503</v>
      </c>
      <c r="C459" s="3" t="s">
        <v>7614</v>
      </c>
      <c r="D459" s="6">
        <v>1000</v>
      </c>
      <c r="E459" s="8">
        <v>1000</v>
      </c>
      <c r="F459" t="s">
        <v>8218</v>
      </c>
      <c r="G459" t="s">
        <v>8223</v>
      </c>
      <c r="H459" t="s">
        <v>8245</v>
      </c>
      <c r="I459">
        <v>1447959491</v>
      </c>
      <c r="J459">
        <v>1445363891</v>
      </c>
      <c r="K459" t="b">
        <v>0</v>
      </c>
      <c r="L459">
        <v>8</v>
      </c>
      <c r="M459" t="b">
        <v>1</v>
      </c>
      <c r="N459" t="s">
        <v>8269</v>
      </c>
      <c r="O459" s="9">
        <f t="shared" si="28"/>
        <v>100</v>
      </c>
      <c r="P459">
        <f t="shared" si="29"/>
        <v>125</v>
      </c>
      <c r="Q459" s="11" t="s">
        <v>8315</v>
      </c>
      <c r="R459" t="s">
        <v>8316</v>
      </c>
      <c r="S459" s="16">
        <f t="shared" si="30"/>
        <v>42297.748738425929</v>
      </c>
      <c r="T459" s="16">
        <f t="shared" si="31"/>
        <v>42327.790405092594</v>
      </c>
    </row>
    <row r="460" spans="1:20" ht="84" x14ac:dyDescent="0.3">
      <c r="A460">
        <v>3505</v>
      </c>
      <c r="B460" s="3" t="s">
        <v>3504</v>
      </c>
      <c r="C460" s="3" t="s">
        <v>7615</v>
      </c>
      <c r="D460" s="6">
        <v>2500</v>
      </c>
      <c r="E460" s="8">
        <v>2594</v>
      </c>
      <c r="F460" t="s">
        <v>8218</v>
      </c>
      <c r="G460" t="s">
        <v>8223</v>
      </c>
      <c r="H460" t="s">
        <v>8245</v>
      </c>
      <c r="I460">
        <v>1399953600</v>
      </c>
      <c r="J460">
        <v>1398983245</v>
      </c>
      <c r="K460" t="b">
        <v>0</v>
      </c>
      <c r="L460">
        <v>39</v>
      </c>
      <c r="M460" t="b">
        <v>1</v>
      </c>
      <c r="N460" t="s">
        <v>8269</v>
      </c>
      <c r="O460" s="9">
        <f t="shared" si="28"/>
        <v>104</v>
      </c>
      <c r="P460">
        <f t="shared" si="29"/>
        <v>66.510000000000005</v>
      </c>
      <c r="Q460" s="11" t="s">
        <v>8315</v>
      </c>
      <c r="R460" t="s">
        <v>8316</v>
      </c>
      <c r="S460" s="16">
        <f t="shared" si="30"/>
        <v>41760.935706018521</v>
      </c>
      <c r="T460" s="16">
        <f t="shared" si="31"/>
        <v>41772.166666666664</v>
      </c>
    </row>
    <row r="461" spans="1:20" ht="42" x14ac:dyDescent="0.3">
      <c r="A461">
        <v>3506</v>
      </c>
      <c r="B461" s="3" t="s">
        <v>3505</v>
      </c>
      <c r="C461" s="3" t="s">
        <v>7616</v>
      </c>
      <c r="D461" s="6">
        <v>3000</v>
      </c>
      <c r="E461" s="8">
        <v>3045</v>
      </c>
      <c r="F461" t="s">
        <v>8218</v>
      </c>
      <c r="G461" t="s">
        <v>8223</v>
      </c>
      <c r="H461" t="s">
        <v>8245</v>
      </c>
      <c r="I461">
        <v>1408815440</v>
      </c>
      <c r="J461">
        <v>1404927440</v>
      </c>
      <c r="K461" t="b">
        <v>0</v>
      </c>
      <c r="L461">
        <v>29</v>
      </c>
      <c r="M461" t="b">
        <v>1</v>
      </c>
      <c r="N461" t="s">
        <v>8269</v>
      </c>
      <c r="O461" s="9">
        <f t="shared" si="28"/>
        <v>102</v>
      </c>
      <c r="P461">
        <f t="shared" si="29"/>
        <v>105</v>
      </c>
      <c r="Q461" s="11" t="s">
        <v>8315</v>
      </c>
      <c r="R461" t="s">
        <v>8316</v>
      </c>
      <c r="S461" s="16">
        <f t="shared" si="30"/>
        <v>41829.734259259261</v>
      </c>
      <c r="T461" s="16">
        <f t="shared" si="31"/>
        <v>41874.734259259261</v>
      </c>
    </row>
    <row r="462" spans="1:20" ht="28" x14ac:dyDescent="0.3">
      <c r="A462">
        <v>3507</v>
      </c>
      <c r="B462" s="3" t="s">
        <v>3506</v>
      </c>
      <c r="C462" s="3" t="s">
        <v>7617</v>
      </c>
      <c r="D462" s="6">
        <v>10000</v>
      </c>
      <c r="E462" s="8">
        <v>10440</v>
      </c>
      <c r="F462" t="s">
        <v>8218</v>
      </c>
      <c r="G462" t="s">
        <v>8223</v>
      </c>
      <c r="H462" t="s">
        <v>8245</v>
      </c>
      <c r="I462">
        <v>1464732537</v>
      </c>
      <c r="J462">
        <v>1462140537</v>
      </c>
      <c r="K462" t="b">
        <v>0</v>
      </c>
      <c r="L462">
        <v>72</v>
      </c>
      <c r="M462" t="b">
        <v>1</v>
      </c>
      <c r="N462" t="s">
        <v>8269</v>
      </c>
      <c r="O462" s="9">
        <f t="shared" si="28"/>
        <v>104</v>
      </c>
      <c r="P462">
        <f t="shared" si="29"/>
        <v>145</v>
      </c>
      <c r="Q462" s="11" t="s">
        <v>8315</v>
      </c>
      <c r="R462" t="s">
        <v>8316</v>
      </c>
      <c r="S462" s="16">
        <f t="shared" si="30"/>
        <v>42491.92288194444</v>
      </c>
      <c r="T462" s="16">
        <f t="shared" si="31"/>
        <v>42521.92288194444</v>
      </c>
    </row>
    <row r="463" spans="1:20" ht="42" x14ac:dyDescent="0.3">
      <c r="A463">
        <v>3508</v>
      </c>
      <c r="B463" s="3" t="s">
        <v>3507</v>
      </c>
      <c r="C463" s="3" t="s">
        <v>7618</v>
      </c>
      <c r="D463" s="6">
        <v>100</v>
      </c>
      <c r="E463" s="8">
        <v>180</v>
      </c>
      <c r="F463" t="s">
        <v>8218</v>
      </c>
      <c r="G463" t="s">
        <v>8224</v>
      </c>
      <c r="H463" t="s">
        <v>8246</v>
      </c>
      <c r="I463">
        <v>1462914000</v>
      </c>
      <c r="J463">
        <v>1460914253</v>
      </c>
      <c r="K463" t="b">
        <v>0</v>
      </c>
      <c r="L463">
        <v>15</v>
      </c>
      <c r="M463" t="b">
        <v>1</v>
      </c>
      <c r="N463" t="s">
        <v>8269</v>
      </c>
      <c r="O463" s="9">
        <f t="shared" si="28"/>
        <v>180</v>
      </c>
      <c r="P463">
        <f t="shared" si="29"/>
        <v>12</v>
      </c>
      <c r="Q463" s="11" t="s">
        <v>8315</v>
      </c>
      <c r="R463" t="s">
        <v>8316</v>
      </c>
      <c r="S463" s="16">
        <f t="shared" si="30"/>
        <v>42477.729780092588</v>
      </c>
      <c r="T463" s="16">
        <f t="shared" si="31"/>
        <v>42500.875</v>
      </c>
    </row>
    <row r="464" spans="1:20" ht="42" x14ac:dyDescent="0.3">
      <c r="A464">
        <v>3509</v>
      </c>
      <c r="B464" s="3" t="s">
        <v>3508</v>
      </c>
      <c r="C464" s="3" t="s">
        <v>7619</v>
      </c>
      <c r="D464" s="6">
        <v>3000</v>
      </c>
      <c r="E464" s="8">
        <v>3190</v>
      </c>
      <c r="F464" t="s">
        <v>8218</v>
      </c>
      <c r="G464" t="s">
        <v>8223</v>
      </c>
      <c r="H464" t="s">
        <v>8245</v>
      </c>
      <c r="I464">
        <v>1416545700</v>
      </c>
      <c r="J464">
        <v>1415392666</v>
      </c>
      <c r="K464" t="b">
        <v>0</v>
      </c>
      <c r="L464">
        <v>33</v>
      </c>
      <c r="M464" t="b">
        <v>1</v>
      </c>
      <c r="N464" t="s">
        <v>8269</v>
      </c>
      <c r="O464" s="9">
        <f t="shared" si="28"/>
        <v>106</v>
      </c>
      <c r="P464">
        <f t="shared" si="29"/>
        <v>96.67</v>
      </c>
      <c r="Q464" s="11" t="s">
        <v>8315</v>
      </c>
      <c r="R464" t="s">
        <v>8316</v>
      </c>
      <c r="S464" s="16">
        <f t="shared" si="30"/>
        <v>41950.859560185185</v>
      </c>
      <c r="T464" s="16">
        <f t="shared" si="31"/>
        <v>41964.204861111109</v>
      </c>
    </row>
    <row r="465" spans="1:20" ht="42" x14ac:dyDescent="0.3">
      <c r="A465">
        <v>3510</v>
      </c>
      <c r="B465" s="3" t="s">
        <v>3509</v>
      </c>
      <c r="C465" s="3" t="s">
        <v>7620</v>
      </c>
      <c r="D465" s="6">
        <v>900</v>
      </c>
      <c r="E465" s="8">
        <v>905</v>
      </c>
      <c r="F465" t="s">
        <v>8218</v>
      </c>
      <c r="G465" t="s">
        <v>8223</v>
      </c>
      <c r="H465" t="s">
        <v>8245</v>
      </c>
      <c r="I465">
        <v>1404312846</v>
      </c>
      <c r="J465">
        <v>1402584846</v>
      </c>
      <c r="K465" t="b">
        <v>0</v>
      </c>
      <c r="L465">
        <v>15</v>
      </c>
      <c r="M465" t="b">
        <v>1</v>
      </c>
      <c r="N465" t="s">
        <v>8269</v>
      </c>
      <c r="O465" s="9">
        <f t="shared" si="28"/>
        <v>101</v>
      </c>
      <c r="P465">
        <f t="shared" si="29"/>
        <v>60.33</v>
      </c>
      <c r="Q465" s="11" t="s">
        <v>8315</v>
      </c>
      <c r="R465" t="s">
        <v>8316</v>
      </c>
      <c r="S465" s="16">
        <f t="shared" si="30"/>
        <v>41802.62090277778</v>
      </c>
      <c r="T465" s="16">
        <f t="shared" si="31"/>
        <v>41822.62090277778</v>
      </c>
    </row>
    <row r="466" spans="1:20" ht="42" x14ac:dyDescent="0.3">
      <c r="A466">
        <v>3511</v>
      </c>
      <c r="B466" s="3" t="s">
        <v>3510</v>
      </c>
      <c r="C466" s="3" t="s">
        <v>7621</v>
      </c>
      <c r="D466" s="6">
        <v>1500</v>
      </c>
      <c r="E466" s="8">
        <v>1518</v>
      </c>
      <c r="F466" t="s">
        <v>8218</v>
      </c>
      <c r="G466" t="s">
        <v>8224</v>
      </c>
      <c r="H466" t="s">
        <v>8246</v>
      </c>
      <c r="I466">
        <v>1415385000</v>
      </c>
      <c r="J466">
        <v>1413406695</v>
      </c>
      <c r="K466" t="b">
        <v>0</v>
      </c>
      <c r="L466">
        <v>19</v>
      </c>
      <c r="M466" t="b">
        <v>1</v>
      </c>
      <c r="N466" t="s">
        <v>8269</v>
      </c>
      <c r="O466" s="9">
        <f t="shared" si="28"/>
        <v>101</v>
      </c>
      <c r="P466">
        <f t="shared" si="29"/>
        <v>79.89</v>
      </c>
      <c r="Q466" s="11" t="s">
        <v>8315</v>
      </c>
      <c r="R466" t="s">
        <v>8316</v>
      </c>
      <c r="S466" s="16">
        <f t="shared" si="30"/>
        <v>41927.873784722222</v>
      </c>
      <c r="T466" s="16">
        <f t="shared" si="31"/>
        <v>41950.770833333336</v>
      </c>
    </row>
    <row r="467" spans="1:20" ht="42" x14ac:dyDescent="0.3">
      <c r="A467">
        <v>3512</v>
      </c>
      <c r="B467" s="3" t="s">
        <v>3511</v>
      </c>
      <c r="C467" s="3" t="s">
        <v>7622</v>
      </c>
      <c r="D467" s="6">
        <v>1000</v>
      </c>
      <c r="E467" s="8">
        <v>1000</v>
      </c>
      <c r="F467" t="s">
        <v>8218</v>
      </c>
      <c r="G467" t="s">
        <v>8224</v>
      </c>
      <c r="H467" t="s">
        <v>8246</v>
      </c>
      <c r="I467">
        <v>1429789992</v>
      </c>
      <c r="J467">
        <v>1424609592</v>
      </c>
      <c r="K467" t="b">
        <v>0</v>
      </c>
      <c r="L467">
        <v>17</v>
      </c>
      <c r="M467" t="b">
        <v>1</v>
      </c>
      <c r="N467" t="s">
        <v>8269</v>
      </c>
      <c r="O467" s="9">
        <f t="shared" si="28"/>
        <v>100</v>
      </c>
      <c r="P467">
        <f t="shared" si="29"/>
        <v>58.82</v>
      </c>
      <c r="Q467" s="11" t="s">
        <v>8315</v>
      </c>
      <c r="R467" t="s">
        <v>8316</v>
      </c>
      <c r="S467" s="16">
        <f t="shared" si="30"/>
        <v>42057.536944444444</v>
      </c>
      <c r="T467" s="16">
        <f t="shared" si="31"/>
        <v>42117.49527777778</v>
      </c>
    </row>
    <row r="468" spans="1:20" ht="42" x14ac:dyDescent="0.3">
      <c r="A468">
        <v>3513</v>
      </c>
      <c r="B468" s="3" t="s">
        <v>3512</v>
      </c>
      <c r="C468" s="3" t="s">
        <v>7623</v>
      </c>
      <c r="D468" s="6">
        <v>2800</v>
      </c>
      <c r="E468" s="8">
        <v>3315</v>
      </c>
      <c r="F468" t="s">
        <v>8218</v>
      </c>
      <c r="G468" t="s">
        <v>8223</v>
      </c>
      <c r="H468" t="s">
        <v>8245</v>
      </c>
      <c r="I468">
        <v>1401857940</v>
      </c>
      <c r="J468">
        <v>1400725112</v>
      </c>
      <c r="K468" t="b">
        <v>0</v>
      </c>
      <c r="L468">
        <v>44</v>
      </c>
      <c r="M468" t="b">
        <v>1</v>
      </c>
      <c r="N468" t="s">
        <v>8269</v>
      </c>
      <c r="O468" s="9">
        <f t="shared" si="28"/>
        <v>118</v>
      </c>
      <c r="P468">
        <f t="shared" si="29"/>
        <v>75.34</v>
      </c>
      <c r="Q468" s="11" t="s">
        <v>8315</v>
      </c>
      <c r="R468" t="s">
        <v>8316</v>
      </c>
      <c r="S468" s="16">
        <f t="shared" si="30"/>
        <v>41781.096203703702</v>
      </c>
      <c r="T468" s="16">
        <f t="shared" si="31"/>
        <v>41794.207638888889</v>
      </c>
    </row>
    <row r="469" spans="1:20" ht="42" x14ac:dyDescent="0.3">
      <c r="A469">
        <v>3514</v>
      </c>
      <c r="B469" s="3" t="s">
        <v>3513</v>
      </c>
      <c r="C469" s="3" t="s">
        <v>7624</v>
      </c>
      <c r="D469" s="6">
        <v>500</v>
      </c>
      <c r="E469" s="8">
        <v>550</v>
      </c>
      <c r="F469" t="s">
        <v>8218</v>
      </c>
      <c r="G469" t="s">
        <v>8223</v>
      </c>
      <c r="H469" t="s">
        <v>8245</v>
      </c>
      <c r="I469">
        <v>1422853140</v>
      </c>
      <c r="J469">
        <v>1421439552</v>
      </c>
      <c r="K469" t="b">
        <v>0</v>
      </c>
      <c r="L469">
        <v>10</v>
      </c>
      <c r="M469" t="b">
        <v>1</v>
      </c>
      <c r="N469" t="s">
        <v>8269</v>
      </c>
      <c r="O469" s="9">
        <f t="shared" si="28"/>
        <v>110</v>
      </c>
      <c r="P469">
        <f t="shared" si="29"/>
        <v>55</v>
      </c>
      <c r="Q469" s="11" t="s">
        <v>8315</v>
      </c>
      <c r="R469" t="s">
        <v>8316</v>
      </c>
      <c r="S469" s="16">
        <f t="shared" si="30"/>
        <v>42020.846666666665</v>
      </c>
      <c r="T469" s="16">
        <f t="shared" si="31"/>
        <v>42037.207638888889</v>
      </c>
    </row>
    <row r="470" spans="1:20" ht="42" x14ac:dyDescent="0.3">
      <c r="A470">
        <v>3515</v>
      </c>
      <c r="B470" s="3" t="s">
        <v>3514</v>
      </c>
      <c r="C470" s="3" t="s">
        <v>7625</v>
      </c>
      <c r="D470" s="6">
        <v>3000</v>
      </c>
      <c r="E470" s="8">
        <v>3080</v>
      </c>
      <c r="F470" t="s">
        <v>8218</v>
      </c>
      <c r="G470" t="s">
        <v>8223</v>
      </c>
      <c r="H470" t="s">
        <v>8245</v>
      </c>
      <c r="I470">
        <v>1433097171</v>
      </c>
      <c r="J470">
        <v>1430505171</v>
      </c>
      <c r="K470" t="b">
        <v>0</v>
      </c>
      <c r="L470">
        <v>46</v>
      </c>
      <c r="M470" t="b">
        <v>1</v>
      </c>
      <c r="N470" t="s">
        <v>8269</v>
      </c>
      <c r="O470" s="9">
        <f t="shared" si="28"/>
        <v>103</v>
      </c>
      <c r="P470">
        <f t="shared" si="29"/>
        <v>66.959999999999994</v>
      </c>
      <c r="Q470" s="11" t="s">
        <v>8315</v>
      </c>
      <c r="R470" t="s">
        <v>8316</v>
      </c>
      <c r="S470" s="16">
        <f t="shared" si="30"/>
        <v>42125.772812499999</v>
      </c>
      <c r="T470" s="16">
        <f t="shared" si="31"/>
        <v>42155.772812499999</v>
      </c>
    </row>
    <row r="471" spans="1:20" ht="42" x14ac:dyDescent="0.3">
      <c r="A471">
        <v>3516</v>
      </c>
      <c r="B471" s="3" t="s">
        <v>3515</v>
      </c>
      <c r="C471" s="3" t="s">
        <v>7626</v>
      </c>
      <c r="D471" s="6">
        <v>2500</v>
      </c>
      <c r="E471" s="8">
        <v>2500</v>
      </c>
      <c r="F471" t="s">
        <v>8218</v>
      </c>
      <c r="G471" t="s">
        <v>8223</v>
      </c>
      <c r="H471" t="s">
        <v>8245</v>
      </c>
      <c r="I471">
        <v>1410145200</v>
      </c>
      <c r="J471">
        <v>1407197670</v>
      </c>
      <c r="K471" t="b">
        <v>0</v>
      </c>
      <c r="L471">
        <v>11</v>
      </c>
      <c r="M471" t="b">
        <v>1</v>
      </c>
      <c r="N471" t="s">
        <v>8269</v>
      </c>
      <c r="O471" s="9">
        <f t="shared" si="28"/>
        <v>100</v>
      </c>
      <c r="P471">
        <f t="shared" si="29"/>
        <v>227.27</v>
      </c>
      <c r="Q471" s="11" t="s">
        <v>8315</v>
      </c>
      <c r="R471" t="s">
        <v>8316</v>
      </c>
      <c r="S471" s="16">
        <f t="shared" si="30"/>
        <v>41856.010069444441</v>
      </c>
      <c r="T471" s="16">
        <f t="shared" si="31"/>
        <v>41890.125</v>
      </c>
    </row>
    <row r="472" spans="1:20" ht="42" x14ac:dyDescent="0.3">
      <c r="A472">
        <v>3517</v>
      </c>
      <c r="B472" s="3" t="s">
        <v>3516</v>
      </c>
      <c r="C472" s="3" t="s">
        <v>7627</v>
      </c>
      <c r="D472" s="6">
        <v>4000</v>
      </c>
      <c r="E472" s="8">
        <v>4000</v>
      </c>
      <c r="F472" t="s">
        <v>8218</v>
      </c>
      <c r="G472" t="s">
        <v>8224</v>
      </c>
      <c r="H472" t="s">
        <v>8246</v>
      </c>
      <c r="I472">
        <v>1404471600</v>
      </c>
      <c r="J472">
        <v>1401910634</v>
      </c>
      <c r="K472" t="b">
        <v>0</v>
      </c>
      <c r="L472">
        <v>13</v>
      </c>
      <c r="M472" t="b">
        <v>1</v>
      </c>
      <c r="N472" t="s">
        <v>8269</v>
      </c>
      <c r="O472" s="9">
        <f t="shared" si="28"/>
        <v>100</v>
      </c>
      <c r="P472">
        <f t="shared" si="29"/>
        <v>307.69</v>
      </c>
      <c r="Q472" s="11" t="s">
        <v>8315</v>
      </c>
      <c r="R472" t="s">
        <v>8316</v>
      </c>
      <c r="S472" s="16">
        <f t="shared" si="30"/>
        <v>41794.817523148151</v>
      </c>
      <c r="T472" s="16">
        <f t="shared" si="31"/>
        <v>41824.458333333336</v>
      </c>
    </row>
    <row r="473" spans="1:20" ht="42" x14ac:dyDescent="0.3">
      <c r="A473">
        <v>3518</v>
      </c>
      <c r="B473" s="3" t="s">
        <v>3517</v>
      </c>
      <c r="C473" s="3" t="s">
        <v>7628</v>
      </c>
      <c r="D473" s="6">
        <v>1500</v>
      </c>
      <c r="E473" s="8">
        <v>1650.69</v>
      </c>
      <c r="F473" t="s">
        <v>8218</v>
      </c>
      <c r="G473" t="s">
        <v>8223</v>
      </c>
      <c r="H473" t="s">
        <v>8245</v>
      </c>
      <c r="I473">
        <v>1412259660</v>
      </c>
      <c r="J473">
        <v>1410461299</v>
      </c>
      <c r="K473" t="b">
        <v>0</v>
      </c>
      <c r="L473">
        <v>33</v>
      </c>
      <c r="M473" t="b">
        <v>1</v>
      </c>
      <c r="N473" t="s">
        <v>8269</v>
      </c>
      <c r="O473" s="9">
        <f t="shared" si="28"/>
        <v>110</v>
      </c>
      <c r="P473">
        <f t="shared" si="29"/>
        <v>50.02</v>
      </c>
      <c r="Q473" s="11" t="s">
        <v>8315</v>
      </c>
      <c r="R473" t="s">
        <v>8316</v>
      </c>
      <c r="S473" s="16">
        <f t="shared" si="30"/>
        <v>41893.783553240741</v>
      </c>
      <c r="T473" s="16">
        <f t="shared" si="31"/>
        <v>41914.597916666666</v>
      </c>
    </row>
    <row r="474" spans="1:20" ht="42" x14ac:dyDescent="0.3">
      <c r="A474">
        <v>3519</v>
      </c>
      <c r="B474" s="3" t="s">
        <v>3518</v>
      </c>
      <c r="C474" s="3" t="s">
        <v>7629</v>
      </c>
      <c r="D474" s="6">
        <v>2000</v>
      </c>
      <c r="E474" s="8">
        <v>2027</v>
      </c>
      <c r="F474" t="s">
        <v>8218</v>
      </c>
      <c r="G474" t="s">
        <v>8224</v>
      </c>
      <c r="H474" t="s">
        <v>8246</v>
      </c>
      <c r="I474">
        <v>1425478950</v>
      </c>
      <c r="J474">
        <v>1422886950</v>
      </c>
      <c r="K474" t="b">
        <v>0</v>
      </c>
      <c r="L474">
        <v>28</v>
      </c>
      <c r="M474" t="b">
        <v>1</v>
      </c>
      <c r="N474" t="s">
        <v>8269</v>
      </c>
      <c r="O474" s="9">
        <f t="shared" si="28"/>
        <v>101</v>
      </c>
      <c r="P474">
        <f t="shared" si="29"/>
        <v>72.39</v>
      </c>
      <c r="Q474" s="11" t="s">
        <v>8315</v>
      </c>
      <c r="R474" t="s">
        <v>8316</v>
      </c>
      <c r="S474" s="16">
        <f t="shared" si="30"/>
        <v>42037.598958333328</v>
      </c>
      <c r="T474" s="16">
        <f t="shared" si="31"/>
        <v>42067.598958333328</v>
      </c>
    </row>
    <row r="475" spans="1:20" ht="28" x14ac:dyDescent="0.3">
      <c r="A475">
        <v>3520</v>
      </c>
      <c r="B475" s="3" t="s">
        <v>3519</v>
      </c>
      <c r="C475" s="3" t="s">
        <v>7630</v>
      </c>
      <c r="D475" s="6">
        <v>2000</v>
      </c>
      <c r="E475" s="8">
        <v>2015</v>
      </c>
      <c r="F475" t="s">
        <v>8218</v>
      </c>
      <c r="G475" t="s">
        <v>8224</v>
      </c>
      <c r="H475" t="s">
        <v>8246</v>
      </c>
      <c r="I475">
        <v>1441547220</v>
      </c>
      <c r="J475">
        <v>1439322412</v>
      </c>
      <c r="K475" t="b">
        <v>0</v>
      </c>
      <c r="L475">
        <v>21</v>
      </c>
      <c r="M475" t="b">
        <v>1</v>
      </c>
      <c r="N475" t="s">
        <v>8269</v>
      </c>
      <c r="O475" s="9">
        <f t="shared" si="28"/>
        <v>101</v>
      </c>
      <c r="P475">
        <f t="shared" si="29"/>
        <v>95.95</v>
      </c>
      <c r="Q475" s="11" t="s">
        <v>8315</v>
      </c>
      <c r="R475" t="s">
        <v>8316</v>
      </c>
      <c r="S475" s="16">
        <f t="shared" si="30"/>
        <v>42227.824212962965</v>
      </c>
      <c r="T475" s="16">
        <f t="shared" si="31"/>
        <v>42253.57430555555</v>
      </c>
    </row>
    <row r="476" spans="1:20" ht="42" x14ac:dyDescent="0.3">
      <c r="A476">
        <v>3521</v>
      </c>
      <c r="B476" s="3" t="s">
        <v>3520</v>
      </c>
      <c r="C476" s="3" t="s">
        <v>7631</v>
      </c>
      <c r="D476" s="6">
        <v>350</v>
      </c>
      <c r="E476" s="8">
        <v>593</v>
      </c>
      <c r="F476" t="s">
        <v>8218</v>
      </c>
      <c r="G476" t="s">
        <v>8223</v>
      </c>
      <c r="H476" t="s">
        <v>8245</v>
      </c>
      <c r="I476">
        <v>1411980020</v>
      </c>
      <c r="J476">
        <v>1409388020</v>
      </c>
      <c r="K476" t="b">
        <v>0</v>
      </c>
      <c r="L476">
        <v>13</v>
      </c>
      <c r="M476" t="b">
        <v>1</v>
      </c>
      <c r="N476" t="s">
        <v>8269</v>
      </c>
      <c r="O476" s="9">
        <f t="shared" si="28"/>
        <v>169</v>
      </c>
      <c r="P476">
        <f t="shared" si="29"/>
        <v>45.62</v>
      </c>
      <c r="Q476" s="11" t="s">
        <v>8315</v>
      </c>
      <c r="R476" t="s">
        <v>8316</v>
      </c>
      <c r="S476" s="16">
        <f t="shared" si="30"/>
        <v>41881.361342592594</v>
      </c>
      <c r="T476" s="16">
        <f t="shared" si="31"/>
        <v>41911.361342592594</v>
      </c>
    </row>
    <row r="477" spans="1:20" ht="42" x14ac:dyDescent="0.3">
      <c r="A477">
        <v>3522</v>
      </c>
      <c r="B477" s="3" t="s">
        <v>3521</v>
      </c>
      <c r="C477" s="3" t="s">
        <v>7632</v>
      </c>
      <c r="D477" s="6">
        <v>1395</v>
      </c>
      <c r="E477" s="8">
        <v>1395</v>
      </c>
      <c r="F477" t="s">
        <v>8218</v>
      </c>
      <c r="G477" t="s">
        <v>8224</v>
      </c>
      <c r="H477" t="s">
        <v>8246</v>
      </c>
      <c r="I477">
        <v>1442311560</v>
      </c>
      <c r="J477">
        <v>1439924246</v>
      </c>
      <c r="K477" t="b">
        <v>0</v>
      </c>
      <c r="L477">
        <v>34</v>
      </c>
      <c r="M477" t="b">
        <v>1</v>
      </c>
      <c r="N477" t="s">
        <v>8269</v>
      </c>
      <c r="O477" s="9">
        <f t="shared" si="28"/>
        <v>100</v>
      </c>
      <c r="P477">
        <f t="shared" si="29"/>
        <v>41.03</v>
      </c>
      <c r="Q477" s="11" t="s">
        <v>8315</v>
      </c>
      <c r="R477" t="s">
        <v>8316</v>
      </c>
      <c r="S477" s="16">
        <f t="shared" si="30"/>
        <v>42234.789884259255</v>
      </c>
      <c r="T477" s="16">
        <f t="shared" si="31"/>
        <v>42262.420833333337</v>
      </c>
    </row>
    <row r="478" spans="1:20" ht="42" x14ac:dyDescent="0.3">
      <c r="A478">
        <v>3523</v>
      </c>
      <c r="B478" s="3" t="s">
        <v>3522</v>
      </c>
      <c r="C478" s="3" t="s">
        <v>7633</v>
      </c>
      <c r="D478" s="6">
        <v>4000</v>
      </c>
      <c r="E478" s="8">
        <v>4546</v>
      </c>
      <c r="F478" t="s">
        <v>8218</v>
      </c>
      <c r="G478" t="s">
        <v>8224</v>
      </c>
      <c r="H478" t="s">
        <v>8246</v>
      </c>
      <c r="I478">
        <v>1474844400</v>
      </c>
      <c r="J478">
        <v>1469871148</v>
      </c>
      <c r="K478" t="b">
        <v>0</v>
      </c>
      <c r="L478">
        <v>80</v>
      </c>
      <c r="M478" t="b">
        <v>1</v>
      </c>
      <c r="N478" t="s">
        <v>8269</v>
      </c>
      <c r="O478" s="9">
        <f t="shared" si="28"/>
        <v>114</v>
      </c>
      <c r="P478">
        <f t="shared" si="29"/>
        <v>56.83</v>
      </c>
      <c r="Q478" s="11" t="s">
        <v>8315</v>
      </c>
      <c r="R478" t="s">
        <v>8316</v>
      </c>
      <c r="S478" s="16">
        <f t="shared" si="30"/>
        <v>42581.397546296299</v>
      </c>
      <c r="T478" s="16">
        <f t="shared" si="31"/>
        <v>42638.958333333328</v>
      </c>
    </row>
    <row r="479" spans="1:20" ht="42" x14ac:dyDescent="0.3">
      <c r="A479">
        <v>3524</v>
      </c>
      <c r="B479" s="3" t="s">
        <v>3523</v>
      </c>
      <c r="C479" s="3" t="s">
        <v>7634</v>
      </c>
      <c r="D479" s="6">
        <v>10000</v>
      </c>
      <c r="E479" s="8">
        <v>10156</v>
      </c>
      <c r="F479" t="s">
        <v>8218</v>
      </c>
      <c r="G479" t="s">
        <v>8223</v>
      </c>
      <c r="H479" t="s">
        <v>8245</v>
      </c>
      <c r="I479">
        <v>1410580800</v>
      </c>
      <c r="J479">
        <v>1409336373</v>
      </c>
      <c r="K479" t="b">
        <v>0</v>
      </c>
      <c r="L479">
        <v>74</v>
      </c>
      <c r="M479" t="b">
        <v>1</v>
      </c>
      <c r="N479" t="s">
        <v>8269</v>
      </c>
      <c r="O479" s="9">
        <f t="shared" si="28"/>
        <v>102</v>
      </c>
      <c r="P479">
        <f t="shared" si="29"/>
        <v>137.24</v>
      </c>
      <c r="Q479" s="11" t="s">
        <v>8315</v>
      </c>
      <c r="R479" t="s">
        <v>8316</v>
      </c>
      <c r="S479" s="16">
        <f t="shared" si="30"/>
        <v>41880.76357638889</v>
      </c>
      <c r="T479" s="16">
        <f t="shared" si="31"/>
        <v>41895.166666666664</v>
      </c>
    </row>
    <row r="480" spans="1:20" ht="42" x14ac:dyDescent="0.3">
      <c r="A480">
        <v>3525</v>
      </c>
      <c r="B480" s="3" t="s">
        <v>3524</v>
      </c>
      <c r="C480" s="3" t="s">
        <v>7635</v>
      </c>
      <c r="D480" s="6">
        <v>500</v>
      </c>
      <c r="E480" s="8">
        <v>530</v>
      </c>
      <c r="F480" t="s">
        <v>8218</v>
      </c>
      <c r="G480" t="s">
        <v>8223</v>
      </c>
      <c r="H480" t="s">
        <v>8245</v>
      </c>
      <c r="I480">
        <v>1439136000</v>
      </c>
      <c r="J480">
        <v>1438188106</v>
      </c>
      <c r="K480" t="b">
        <v>0</v>
      </c>
      <c r="L480">
        <v>7</v>
      </c>
      <c r="M480" t="b">
        <v>1</v>
      </c>
      <c r="N480" t="s">
        <v>8269</v>
      </c>
      <c r="O480" s="9">
        <f t="shared" si="28"/>
        <v>106</v>
      </c>
      <c r="P480">
        <f t="shared" si="29"/>
        <v>75.709999999999994</v>
      </c>
      <c r="Q480" s="11" t="s">
        <v>8315</v>
      </c>
      <c r="R480" t="s">
        <v>8316</v>
      </c>
      <c r="S480" s="16">
        <f t="shared" si="30"/>
        <v>42214.6956712963</v>
      </c>
      <c r="T480" s="16">
        <f t="shared" si="31"/>
        <v>42225.666666666672</v>
      </c>
    </row>
    <row r="481" spans="1:20" ht="42" x14ac:dyDescent="0.3">
      <c r="A481">
        <v>3526</v>
      </c>
      <c r="B481" s="3" t="s">
        <v>3525</v>
      </c>
      <c r="C481" s="3" t="s">
        <v>7636</v>
      </c>
      <c r="D481" s="6">
        <v>3300</v>
      </c>
      <c r="E481" s="8">
        <v>3366</v>
      </c>
      <c r="F481" t="s">
        <v>8218</v>
      </c>
      <c r="G481" t="s">
        <v>8223</v>
      </c>
      <c r="H481" t="s">
        <v>8245</v>
      </c>
      <c r="I481">
        <v>1461823140</v>
      </c>
      <c r="J481">
        <v>1459411371</v>
      </c>
      <c r="K481" t="b">
        <v>0</v>
      </c>
      <c r="L481">
        <v>34</v>
      </c>
      <c r="M481" t="b">
        <v>1</v>
      </c>
      <c r="N481" t="s">
        <v>8269</v>
      </c>
      <c r="O481" s="9">
        <f t="shared" si="28"/>
        <v>102</v>
      </c>
      <c r="P481">
        <f t="shared" si="29"/>
        <v>99</v>
      </c>
      <c r="Q481" s="11" t="s">
        <v>8315</v>
      </c>
      <c r="R481" t="s">
        <v>8316</v>
      </c>
      <c r="S481" s="16">
        <f t="shared" si="30"/>
        <v>42460.335312499999</v>
      </c>
      <c r="T481" s="16">
        <f t="shared" si="31"/>
        <v>42488.249305555553</v>
      </c>
    </row>
    <row r="482" spans="1:20" ht="42" x14ac:dyDescent="0.3">
      <c r="A482">
        <v>3527</v>
      </c>
      <c r="B482" s="3" t="s">
        <v>3526</v>
      </c>
      <c r="C482" s="3" t="s">
        <v>7637</v>
      </c>
      <c r="D482" s="6">
        <v>6000</v>
      </c>
      <c r="E482" s="8">
        <v>7015</v>
      </c>
      <c r="F482" t="s">
        <v>8218</v>
      </c>
      <c r="G482" t="s">
        <v>8223</v>
      </c>
      <c r="H482" t="s">
        <v>8245</v>
      </c>
      <c r="I482">
        <v>1436587140</v>
      </c>
      <c r="J482">
        <v>1434069205</v>
      </c>
      <c r="K482" t="b">
        <v>0</v>
      </c>
      <c r="L482">
        <v>86</v>
      </c>
      <c r="M482" t="b">
        <v>1</v>
      </c>
      <c r="N482" t="s">
        <v>8269</v>
      </c>
      <c r="O482" s="9">
        <f t="shared" si="28"/>
        <v>117</v>
      </c>
      <c r="P482">
        <f t="shared" si="29"/>
        <v>81.569999999999993</v>
      </c>
      <c r="Q482" s="11" t="s">
        <v>8315</v>
      </c>
      <c r="R482" t="s">
        <v>8316</v>
      </c>
      <c r="S482" s="16">
        <f t="shared" si="30"/>
        <v>42167.023206018523</v>
      </c>
      <c r="T482" s="16">
        <f t="shared" si="31"/>
        <v>42196.165972222225</v>
      </c>
    </row>
    <row r="483" spans="1:20" ht="42" x14ac:dyDescent="0.3">
      <c r="A483">
        <v>3528</v>
      </c>
      <c r="B483" s="3" t="s">
        <v>3527</v>
      </c>
      <c r="C483" s="3" t="s">
        <v>7638</v>
      </c>
      <c r="D483" s="6">
        <v>1650</v>
      </c>
      <c r="E483" s="8">
        <v>1669</v>
      </c>
      <c r="F483" t="s">
        <v>8218</v>
      </c>
      <c r="G483" t="s">
        <v>8224</v>
      </c>
      <c r="H483" t="s">
        <v>8246</v>
      </c>
      <c r="I483">
        <v>1484740918</v>
      </c>
      <c r="J483">
        <v>1483012918</v>
      </c>
      <c r="K483" t="b">
        <v>0</v>
      </c>
      <c r="L483">
        <v>37</v>
      </c>
      <c r="M483" t="b">
        <v>1</v>
      </c>
      <c r="N483" t="s">
        <v>8269</v>
      </c>
      <c r="O483" s="9">
        <f t="shared" si="28"/>
        <v>101</v>
      </c>
      <c r="P483">
        <f t="shared" si="29"/>
        <v>45.11</v>
      </c>
      <c r="Q483" s="11" t="s">
        <v>8315</v>
      </c>
      <c r="R483" t="s">
        <v>8316</v>
      </c>
      <c r="S483" s="16">
        <f t="shared" si="30"/>
        <v>42733.50136574074</v>
      </c>
      <c r="T483" s="16">
        <f t="shared" si="31"/>
        <v>42753.50136574074</v>
      </c>
    </row>
    <row r="484" spans="1:20" ht="42" x14ac:dyDescent="0.3">
      <c r="A484">
        <v>3529</v>
      </c>
      <c r="B484" s="3" t="s">
        <v>3528</v>
      </c>
      <c r="C484" s="3" t="s">
        <v>7639</v>
      </c>
      <c r="D484" s="6">
        <v>500</v>
      </c>
      <c r="E484" s="8">
        <v>660</v>
      </c>
      <c r="F484" t="s">
        <v>8218</v>
      </c>
      <c r="G484" t="s">
        <v>8223</v>
      </c>
      <c r="H484" t="s">
        <v>8245</v>
      </c>
      <c r="I484">
        <v>1436749200</v>
      </c>
      <c r="J484">
        <v>1434997018</v>
      </c>
      <c r="K484" t="b">
        <v>0</v>
      </c>
      <c r="L484">
        <v>18</v>
      </c>
      <c r="M484" t="b">
        <v>1</v>
      </c>
      <c r="N484" t="s">
        <v>8269</v>
      </c>
      <c r="O484" s="9">
        <f t="shared" si="28"/>
        <v>132</v>
      </c>
      <c r="P484">
        <f t="shared" si="29"/>
        <v>36.67</v>
      </c>
      <c r="Q484" s="11" t="s">
        <v>8315</v>
      </c>
      <c r="R484" t="s">
        <v>8316</v>
      </c>
      <c r="S484" s="16">
        <f t="shared" si="30"/>
        <v>42177.761782407411</v>
      </c>
      <c r="T484" s="16">
        <f t="shared" si="31"/>
        <v>42198.041666666672</v>
      </c>
    </row>
    <row r="485" spans="1:20" ht="42" x14ac:dyDescent="0.3">
      <c r="A485">
        <v>3530</v>
      </c>
      <c r="B485" s="3" t="s">
        <v>3529</v>
      </c>
      <c r="C485" s="3" t="s">
        <v>7640</v>
      </c>
      <c r="D485" s="6">
        <v>2750</v>
      </c>
      <c r="E485" s="8">
        <v>2750</v>
      </c>
      <c r="F485" t="s">
        <v>8218</v>
      </c>
      <c r="G485" t="s">
        <v>8224</v>
      </c>
      <c r="H485" t="s">
        <v>8246</v>
      </c>
      <c r="I485">
        <v>1460318400</v>
      </c>
      <c r="J485">
        <v>1457881057</v>
      </c>
      <c r="K485" t="b">
        <v>0</v>
      </c>
      <c r="L485">
        <v>22</v>
      </c>
      <c r="M485" t="b">
        <v>1</v>
      </c>
      <c r="N485" t="s">
        <v>8269</v>
      </c>
      <c r="O485" s="9">
        <f t="shared" si="28"/>
        <v>100</v>
      </c>
      <c r="P485">
        <f t="shared" si="29"/>
        <v>125</v>
      </c>
      <c r="Q485" s="11" t="s">
        <v>8315</v>
      </c>
      <c r="R485" t="s">
        <v>8316</v>
      </c>
      <c r="S485" s="16">
        <f t="shared" si="30"/>
        <v>42442.623344907406</v>
      </c>
      <c r="T485" s="16">
        <f t="shared" si="31"/>
        <v>42470.833333333328</v>
      </c>
    </row>
    <row r="486" spans="1:20" x14ac:dyDescent="0.3">
      <c r="A486">
        <v>3531</v>
      </c>
      <c r="B486" s="3" t="s">
        <v>3530</v>
      </c>
      <c r="C486" s="3" t="s">
        <v>7641</v>
      </c>
      <c r="D486" s="6">
        <v>1000</v>
      </c>
      <c r="E486" s="8">
        <v>1280</v>
      </c>
      <c r="F486" t="s">
        <v>8218</v>
      </c>
      <c r="G486" t="s">
        <v>8223</v>
      </c>
      <c r="H486" t="s">
        <v>8245</v>
      </c>
      <c r="I486">
        <v>1467301334</v>
      </c>
      <c r="J486">
        <v>1464709334</v>
      </c>
      <c r="K486" t="b">
        <v>0</v>
      </c>
      <c r="L486">
        <v>26</v>
      </c>
      <c r="M486" t="b">
        <v>1</v>
      </c>
      <c r="N486" t="s">
        <v>8269</v>
      </c>
      <c r="O486" s="9">
        <f t="shared" si="28"/>
        <v>128</v>
      </c>
      <c r="P486">
        <f t="shared" si="29"/>
        <v>49.23</v>
      </c>
      <c r="Q486" s="11" t="s">
        <v>8315</v>
      </c>
      <c r="R486" t="s">
        <v>8316</v>
      </c>
      <c r="S486" s="16">
        <f t="shared" si="30"/>
        <v>42521.654328703706</v>
      </c>
      <c r="T486" s="16">
        <f t="shared" si="31"/>
        <v>42551.654328703706</v>
      </c>
    </row>
    <row r="487" spans="1:20" ht="42" x14ac:dyDescent="0.3">
      <c r="A487">
        <v>3532</v>
      </c>
      <c r="B487" s="3" t="s">
        <v>3531</v>
      </c>
      <c r="C487" s="3" t="s">
        <v>7642</v>
      </c>
      <c r="D487" s="6">
        <v>960</v>
      </c>
      <c r="E487" s="8">
        <v>1142</v>
      </c>
      <c r="F487" t="s">
        <v>8218</v>
      </c>
      <c r="G487" t="s">
        <v>8223</v>
      </c>
      <c r="H487" t="s">
        <v>8245</v>
      </c>
      <c r="I487">
        <v>1411012740</v>
      </c>
      <c r="J487">
        <v>1409667827</v>
      </c>
      <c r="K487" t="b">
        <v>0</v>
      </c>
      <c r="L487">
        <v>27</v>
      </c>
      <c r="M487" t="b">
        <v>1</v>
      </c>
      <c r="N487" t="s">
        <v>8269</v>
      </c>
      <c r="O487" s="9">
        <f t="shared" si="28"/>
        <v>119</v>
      </c>
      <c r="P487">
        <f t="shared" si="29"/>
        <v>42.3</v>
      </c>
      <c r="Q487" s="11" t="s">
        <v>8315</v>
      </c>
      <c r="R487" t="s">
        <v>8316</v>
      </c>
      <c r="S487" s="16">
        <f t="shared" si="30"/>
        <v>41884.599849537037</v>
      </c>
      <c r="T487" s="16">
        <f t="shared" si="31"/>
        <v>41900.165972222225</v>
      </c>
    </row>
    <row r="488" spans="1:20" ht="42" x14ac:dyDescent="0.3">
      <c r="A488">
        <v>3533</v>
      </c>
      <c r="B488" s="3" t="s">
        <v>3532</v>
      </c>
      <c r="C488" s="3" t="s">
        <v>7643</v>
      </c>
      <c r="D488" s="6">
        <v>500</v>
      </c>
      <c r="E488" s="8">
        <v>631</v>
      </c>
      <c r="F488" t="s">
        <v>8218</v>
      </c>
      <c r="G488" t="s">
        <v>8223</v>
      </c>
      <c r="H488" t="s">
        <v>8245</v>
      </c>
      <c r="I488">
        <v>1447269367</v>
      </c>
      <c r="J488">
        <v>1444673767</v>
      </c>
      <c r="K488" t="b">
        <v>0</v>
      </c>
      <c r="L488">
        <v>8</v>
      </c>
      <c r="M488" t="b">
        <v>1</v>
      </c>
      <c r="N488" t="s">
        <v>8269</v>
      </c>
      <c r="O488" s="9">
        <f t="shared" si="28"/>
        <v>126</v>
      </c>
      <c r="P488">
        <f t="shared" si="29"/>
        <v>78.88</v>
      </c>
      <c r="Q488" s="11" t="s">
        <v>8315</v>
      </c>
      <c r="R488" t="s">
        <v>8316</v>
      </c>
      <c r="S488" s="16">
        <f t="shared" si="30"/>
        <v>42289.761192129634</v>
      </c>
      <c r="T488" s="16">
        <f t="shared" si="31"/>
        <v>42319.802858796291</v>
      </c>
    </row>
    <row r="489" spans="1:20" ht="28" x14ac:dyDescent="0.3">
      <c r="A489">
        <v>3534</v>
      </c>
      <c r="B489" s="3" t="s">
        <v>3533</v>
      </c>
      <c r="C489" s="3" t="s">
        <v>7644</v>
      </c>
      <c r="D489" s="6">
        <v>5000</v>
      </c>
      <c r="E489" s="8">
        <v>7810</v>
      </c>
      <c r="F489" t="s">
        <v>8218</v>
      </c>
      <c r="G489" t="s">
        <v>8223</v>
      </c>
      <c r="H489" t="s">
        <v>8245</v>
      </c>
      <c r="I489">
        <v>1443711623</v>
      </c>
      <c r="J489">
        <v>1440687623</v>
      </c>
      <c r="K489" t="b">
        <v>0</v>
      </c>
      <c r="L489">
        <v>204</v>
      </c>
      <c r="M489" t="b">
        <v>1</v>
      </c>
      <c r="N489" t="s">
        <v>8269</v>
      </c>
      <c r="O489" s="9">
        <f t="shared" si="28"/>
        <v>156</v>
      </c>
      <c r="P489">
        <f t="shared" si="29"/>
        <v>38.28</v>
      </c>
      <c r="Q489" s="11" t="s">
        <v>8315</v>
      </c>
      <c r="R489" t="s">
        <v>8316</v>
      </c>
      <c r="S489" s="16">
        <f t="shared" si="30"/>
        <v>42243.6252662037</v>
      </c>
      <c r="T489" s="16">
        <f t="shared" si="31"/>
        <v>42278.6252662037</v>
      </c>
    </row>
    <row r="490" spans="1:20" ht="42" x14ac:dyDescent="0.3">
      <c r="A490">
        <v>3535</v>
      </c>
      <c r="B490" s="3" t="s">
        <v>3534</v>
      </c>
      <c r="C490" s="3" t="s">
        <v>7645</v>
      </c>
      <c r="D490" s="6">
        <v>2000</v>
      </c>
      <c r="E490" s="8">
        <v>2063</v>
      </c>
      <c r="F490" t="s">
        <v>8218</v>
      </c>
      <c r="G490" t="s">
        <v>8224</v>
      </c>
      <c r="H490" t="s">
        <v>8246</v>
      </c>
      <c r="I490">
        <v>1443808800</v>
      </c>
      <c r="J490">
        <v>1441120910</v>
      </c>
      <c r="K490" t="b">
        <v>0</v>
      </c>
      <c r="L490">
        <v>46</v>
      </c>
      <c r="M490" t="b">
        <v>1</v>
      </c>
      <c r="N490" t="s">
        <v>8269</v>
      </c>
      <c r="O490" s="9">
        <f t="shared" si="28"/>
        <v>103</v>
      </c>
      <c r="P490">
        <f t="shared" si="29"/>
        <v>44.85</v>
      </c>
      <c r="Q490" s="11" t="s">
        <v>8315</v>
      </c>
      <c r="R490" t="s">
        <v>8316</v>
      </c>
      <c r="S490" s="16">
        <f t="shared" si="30"/>
        <v>42248.640162037031</v>
      </c>
      <c r="T490" s="16">
        <f t="shared" si="31"/>
        <v>42279.75</v>
      </c>
    </row>
    <row r="491" spans="1:20" ht="42" x14ac:dyDescent="0.3">
      <c r="A491">
        <v>3536</v>
      </c>
      <c r="B491" s="3" t="s">
        <v>3535</v>
      </c>
      <c r="C491" s="3" t="s">
        <v>7646</v>
      </c>
      <c r="D491" s="6">
        <v>150</v>
      </c>
      <c r="E491" s="8">
        <v>230</v>
      </c>
      <c r="F491" t="s">
        <v>8218</v>
      </c>
      <c r="G491" t="s">
        <v>8224</v>
      </c>
      <c r="H491" t="s">
        <v>8246</v>
      </c>
      <c r="I491">
        <v>1450612740</v>
      </c>
      <c r="J491">
        <v>1448040425</v>
      </c>
      <c r="K491" t="b">
        <v>0</v>
      </c>
      <c r="L491">
        <v>17</v>
      </c>
      <c r="M491" t="b">
        <v>1</v>
      </c>
      <c r="N491" t="s">
        <v>8269</v>
      </c>
      <c r="O491" s="9">
        <f t="shared" si="28"/>
        <v>153</v>
      </c>
      <c r="P491">
        <f t="shared" si="29"/>
        <v>13.53</v>
      </c>
      <c r="Q491" s="11" t="s">
        <v>8315</v>
      </c>
      <c r="R491" t="s">
        <v>8316</v>
      </c>
      <c r="S491" s="16">
        <f t="shared" si="30"/>
        <v>42328.727141203708</v>
      </c>
      <c r="T491" s="16">
        <f t="shared" si="31"/>
        <v>42358.499305555553</v>
      </c>
    </row>
    <row r="492" spans="1:20" ht="42" x14ac:dyDescent="0.3">
      <c r="A492">
        <v>3537</v>
      </c>
      <c r="B492" s="3" t="s">
        <v>3536</v>
      </c>
      <c r="C492" s="3" t="s">
        <v>7647</v>
      </c>
      <c r="D492" s="6">
        <v>675</v>
      </c>
      <c r="E492" s="8">
        <v>1218</v>
      </c>
      <c r="F492" t="s">
        <v>8218</v>
      </c>
      <c r="G492" t="s">
        <v>8228</v>
      </c>
      <c r="H492" t="s">
        <v>8250</v>
      </c>
      <c r="I492">
        <v>1416211140</v>
      </c>
      <c r="J492">
        <v>1413016216</v>
      </c>
      <c r="K492" t="b">
        <v>0</v>
      </c>
      <c r="L492">
        <v>28</v>
      </c>
      <c r="M492" t="b">
        <v>1</v>
      </c>
      <c r="N492" t="s">
        <v>8269</v>
      </c>
      <c r="O492" s="9">
        <f t="shared" si="28"/>
        <v>180</v>
      </c>
      <c r="P492">
        <f t="shared" si="29"/>
        <v>43.5</v>
      </c>
      <c r="Q492" s="11" t="s">
        <v>8315</v>
      </c>
      <c r="R492" t="s">
        <v>8316</v>
      </c>
      <c r="S492" s="16">
        <f t="shared" si="30"/>
        <v>41923.354351851849</v>
      </c>
      <c r="T492" s="16">
        <f t="shared" si="31"/>
        <v>41960.332638888889</v>
      </c>
    </row>
    <row r="493" spans="1:20" ht="42" x14ac:dyDescent="0.3">
      <c r="A493">
        <v>3538</v>
      </c>
      <c r="B493" s="3" t="s">
        <v>3537</v>
      </c>
      <c r="C493" s="3" t="s">
        <v>7648</v>
      </c>
      <c r="D493" s="6">
        <v>2000</v>
      </c>
      <c r="E493" s="8">
        <v>2569</v>
      </c>
      <c r="F493" t="s">
        <v>8218</v>
      </c>
      <c r="G493" t="s">
        <v>8224</v>
      </c>
      <c r="H493" t="s">
        <v>8246</v>
      </c>
      <c r="I493">
        <v>1471428340</v>
      </c>
      <c r="J493">
        <v>1469009140</v>
      </c>
      <c r="K493" t="b">
        <v>0</v>
      </c>
      <c r="L493">
        <v>83</v>
      </c>
      <c r="M493" t="b">
        <v>1</v>
      </c>
      <c r="N493" t="s">
        <v>8269</v>
      </c>
      <c r="O493" s="9">
        <f t="shared" si="28"/>
        <v>128</v>
      </c>
      <c r="P493">
        <f t="shared" si="29"/>
        <v>30.95</v>
      </c>
      <c r="Q493" s="11" t="s">
        <v>8315</v>
      </c>
      <c r="R493" t="s">
        <v>8316</v>
      </c>
      <c r="S493" s="16">
        <f t="shared" si="30"/>
        <v>42571.420601851853</v>
      </c>
      <c r="T493" s="16">
        <f t="shared" si="31"/>
        <v>42599.420601851853</v>
      </c>
    </row>
    <row r="494" spans="1:20" ht="42" x14ac:dyDescent="0.3">
      <c r="A494">
        <v>3539</v>
      </c>
      <c r="B494" s="3" t="s">
        <v>3538</v>
      </c>
      <c r="C494" s="3" t="s">
        <v>7649</v>
      </c>
      <c r="D494" s="6">
        <v>600</v>
      </c>
      <c r="E494" s="8">
        <v>718</v>
      </c>
      <c r="F494" t="s">
        <v>8218</v>
      </c>
      <c r="G494" t="s">
        <v>8223</v>
      </c>
      <c r="H494" t="s">
        <v>8245</v>
      </c>
      <c r="I494">
        <v>1473358122</v>
      </c>
      <c r="J494">
        <v>1471543722</v>
      </c>
      <c r="K494" t="b">
        <v>0</v>
      </c>
      <c r="L494">
        <v>13</v>
      </c>
      <c r="M494" t="b">
        <v>1</v>
      </c>
      <c r="N494" t="s">
        <v>8269</v>
      </c>
      <c r="O494" s="9">
        <f t="shared" si="28"/>
        <v>120</v>
      </c>
      <c r="P494">
        <f t="shared" si="29"/>
        <v>55.23</v>
      </c>
      <c r="Q494" s="11" t="s">
        <v>8315</v>
      </c>
      <c r="R494" t="s">
        <v>8316</v>
      </c>
      <c r="S494" s="16">
        <f t="shared" si="30"/>
        <v>42600.756041666667</v>
      </c>
      <c r="T494" s="16">
        <f t="shared" si="31"/>
        <v>42621.756041666667</v>
      </c>
    </row>
    <row r="495" spans="1:20" ht="42" x14ac:dyDescent="0.3">
      <c r="A495">
        <v>3540</v>
      </c>
      <c r="B495" s="3" t="s">
        <v>3539</v>
      </c>
      <c r="C495" s="3" t="s">
        <v>7650</v>
      </c>
      <c r="D495" s="6">
        <v>300</v>
      </c>
      <c r="E495" s="8">
        <v>369</v>
      </c>
      <c r="F495" t="s">
        <v>8218</v>
      </c>
      <c r="G495" t="s">
        <v>8224</v>
      </c>
      <c r="H495" t="s">
        <v>8246</v>
      </c>
      <c r="I495">
        <v>1466899491</v>
      </c>
      <c r="J495">
        <v>1464307491</v>
      </c>
      <c r="K495" t="b">
        <v>0</v>
      </c>
      <c r="L495">
        <v>8</v>
      </c>
      <c r="M495" t="b">
        <v>1</v>
      </c>
      <c r="N495" t="s">
        <v>8269</v>
      </c>
      <c r="O495" s="9">
        <f t="shared" si="28"/>
        <v>123</v>
      </c>
      <c r="P495">
        <f t="shared" si="29"/>
        <v>46.13</v>
      </c>
      <c r="Q495" s="11" t="s">
        <v>8315</v>
      </c>
      <c r="R495" t="s">
        <v>8316</v>
      </c>
      <c r="S495" s="16">
        <f t="shared" si="30"/>
        <v>42517.003368055557</v>
      </c>
      <c r="T495" s="16">
        <f t="shared" si="31"/>
        <v>42547.003368055557</v>
      </c>
    </row>
    <row r="496" spans="1:20" ht="42" x14ac:dyDescent="0.3">
      <c r="A496">
        <v>3541</v>
      </c>
      <c r="B496" s="3" t="s">
        <v>3540</v>
      </c>
      <c r="C496" s="3" t="s">
        <v>7651</v>
      </c>
      <c r="D496" s="6">
        <v>1200</v>
      </c>
      <c r="E496" s="8">
        <v>1260</v>
      </c>
      <c r="F496" t="s">
        <v>8218</v>
      </c>
      <c r="G496" t="s">
        <v>8224</v>
      </c>
      <c r="H496" t="s">
        <v>8246</v>
      </c>
      <c r="I496">
        <v>1441042275</v>
      </c>
      <c r="J496">
        <v>1438882275</v>
      </c>
      <c r="K496" t="b">
        <v>0</v>
      </c>
      <c r="L496">
        <v>32</v>
      </c>
      <c r="M496" t="b">
        <v>1</v>
      </c>
      <c r="N496" t="s">
        <v>8269</v>
      </c>
      <c r="O496" s="9">
        <f t="shared" si="28"/>
        <v>105</v>
      </c>
      <c r="P496">
        <f t="shared" si="29"/>
        <v>39.380000000000003</v>
      </c>
      <c r="Q496" s="11" t="s">
        <v>8315</v>
      </c>
      <c r="R496" t="s">
        <v>8316</v>
      </c>
      <c r="S496" s="16">
        <f t="shared" si="30"/>
        <v>42222.730034722219</v>
      </c>
      <c r="T496" s="16">
        <f t="shared" si="31"/>
        <v>42247.730034722219</v>
      </c>
    </row>
    <row r="497" spans="1:20" ht="42" x14ac:dyDescent="0.3">
      <c r="A497">
        <v>3542</v>
      </c>
      <c r="B497" s="3" t="s">
        <v>3541</v>
      </c>
      <c r="C497" s="3" t="s">
        <v>7652</v>
      </c>
      <c r="D497" s="6">
        <v>5500</v>
      </c>
      <c r="E497" s="8">
        <v>5623</v>
      </c>
      <c r="F497" t="s">
        <v>8218</v>
      </c>
      <c r="G497" t="s">
        <v>8223</v>
      </c>
      <c r="H497" t="s">
        <v>8245</v>
      </c>
      <c r="I497">
        <v>1410099822</v>
      </c>
      <c r="J497">
        <v>1404915822</v>
      </c>
      <c r="K497" t="b">
        <v>0</v>
      </c>
      <c r="L497">
        <v>85</v>
      </c>
      <c r="M497" t="b">
        <v>1</v>
      </c>
      <c r="N497" t="s">
        <v>8269</v>
      </c>
      <c r="O497" s="9">
        <f t="shared" si="28"/>
        <v>102</v>
      </c>
      <c r="P497">
        <f t="shared" si="29"/>
        <v>66.150000000000006</v>
      </c>
      <c r="Q497" s="11" t="s">
        <v>8315</v>
      </c>
      <c r="R497" t="s">
        <v>8316</v>
      </c>
      <c r="S497" s="16">
        <f t="shared" si="30"/>
        <v>41829.599791666667</v>
      </c>
      <c r="T497" s="16">
        <f t="shared" si="31"/>
        <v>41889.599791666667</v>
      </c>
    </row>
    <row r="498" spans="1:20" ht="42" x14ac:dyDescent="0.3">
      <c r="A498">
        <v>3543</v>
      </c>
      <c r="B498" s="3" t="s">
        <v>3542</v>
      </c>
      <c r="C498" s="3" t="s">
        <v>7653</v>
      </c>
      <c r="D498" s="6">
        <v>1500</v>
      </c>
      <c r="E498" s="8">
        <v>1570</v>
      </c>
      <c r="F498" t="s">
        <v>8218</v>
      </c>
      <c r="G498" t="s">
        <v>8235</v>
      </c>
      <c r="H498" t="s">
        <v>8248</v>
      </c>
      <c r="I498">
        <v>1435255659</v>
      </c>
      <c r="J498">
        <v>1432663659</v>
      </c>
      <c r="K498" t="b">
        <v>0</v>
      </c>
      <c r="L498">
        <v>29</v>
      </c>
      <c r="M498" t="b">
        <v>1</v>
      </c>
      <c r="N498" t="s">
        <v>8269</v>
      </c>
      <c r="O498" s="9">
        <f t="shared" si="28"/>
        <v>105</v>
      </c>
      <c r="P498">
        <f t="shared" si="29"/>
        <v>54.14</v>
      </c>
      <c r="Q498" s="11" t="s">
        <v>8315</v>
      </c>
      <c r="R498" t="s">
        <v>8316</v>
      </c>
      <c r="S498" s="16">
        <f t="shared" si="30"/>
        <v>42150.755312499998</v>
      </c>
      <c r="T498" s="16">
        <f t="shared" si="31"/>
        <v>42180.755312499998</v>
      </c>
    </row>
    <row r="499" spans="1:20" ht="28" x14ac:dyDescent="0.3">
      <c r="A499">
        <v>3544</v>
      </c>
      <c r="B499" s="3" t="s">
        <v>3543</v>
      </c>
      <c r="C499" s="3" t="s">
        <v>7654</v>
      </c>
      <c r="D499" s="6">
        <v>2500</v>
      </c>
      <c r="E499" s="8">
        <v>2500</v>
      </c>
      <c r="F499" t="s">
        <v>8218</v>
      </c>
      <c r="G499" t="s">
        <v>8223</v>
      </c>
      <c r="H499" t="s">
        <v>8245</v>
      </c>
      <c r="I499">
        <v>1425758257</v>
      </c>
      <c r="J499">
        <v>1423166257</v>
      </c>
      <c r="K499" t="b">
        <v>0</v>
      </c>
      <c r="L499">
        <v>24</v>
      </c>
      <c r="M499" t="b">
        <v>1</v>
      </c>
      <c r="N499" t="s">
        <v>8269</v>
      </c>
      <c r="O499" s="9">
        <f t="shared" si="28"/>
        <v>100</v>
      </c>
      <c r="P499">
        <f t="shared" si="29"/>
        <v>104.17</v>
      </c>
      <c r="Q499" s="11" t="s">
        <v>8315</v>
      </c>
      <c r="R499" t="s">
        <v>8316</v>
      </c>
      <c r="S499" s="16">
        <f t="shared" si="30"/>
        <v>42040.831678240742</v>
      </c>
      <c r="T499" s="16">
        <f t="shared" si="31"/>
        <v>42070.831678240742</v>
      </c>
    </row>
    <row r="500" spans="1:20" ht="42" x14ac:dyDescent="0.3">
      <c r="A500">
        <v>3545</v>
      </c>
      <c r="B500" s="3" t="s">
        <v>3544</v>
      </c>
      <c r="C500" s="3" t="s">
        <v>7655</v>
      </c>
      <c r="D500" s="6">
        <v>250</v>
      </c>
      <c r="E500" s="8">
        <v>251</v>
      </c>
      <c r="F500" t="s">
        <v>8218</v>
      </c>
      <c r="G500" t="s">
        <v>8223</v>
      </c>
      <c r="H500" t="s">
        <v>8245</v>
      </c>
      <c r="I500">
        <v>1428780159</v>
      </c>
      <c r="J500">
        <v>1426188159</v>
      </c>
      <c r="K500" t="b">
        <v>0</v>
      </c>
      <c r="L500">
        <v>8</v>
      </c>
      <c r="M500" t="b">
        <v>1</v>
      </c>
      <c r="N500" t="s">
        <v>8269</v>
      </c>
      <c r="O500" s="9">
        <f t="shared" si="28"/>
        <v>100</v>
      </c>
      <c r="P500">
        <f t="shared" si="29"/>
        <v>31.38</v>
      </c>
      <c r="Q500" s="11" t="s">
        <v>8315</v>
      </c>
      <c r="R500" t="s">
        <v>8316</v>
      </c>
      <c r="S500" s="16">
        <f t="shared" si="30"/>
        <v>42075.807395833333</v>
      </c>
      <c r="T500" s="16">
        <f t="shared" si="31"/>
        <v>42105.807395833333</v>
      </c>
    </row>
    <row r="501" spans="1:20" ht="42" x14ac:dyDescent="0.3">
      <c r="A501">
        <v>3546</v>
      </c>
      <c r="B501" s="3" t="s">
        <v>3545</v>
      </c>
      <c r="C501" s="3" t="s">
        <v>7656</v>
      </c>
      <c r="D501" s="6">
        <v>1100</v>
      </c>
      <c r="E501" s="8">
        <v>1125</v>
      </c>
      <c r="F501" t="s">
        <v>8218</v>
      </c>
      <c r="G501" t="s">
        <v>8223</v>
      </c>
      <c r="H501" t="s">
        <v>8245</v>
      </c>
      <c r="I501">
        <v>1427860740</v>
      </c>
      <c r="J501">
        <v>1426002684</v>
      </c>
      <c r="K501" t="b">
        <v>0</v>
      </c>
      <c r="L501">
        <v>19</v>
      </c>
      <c r="M501" t="b">
        <v>1</v>
      </c>
      <c r="N501" t="s">
        <v>8269</v>
      </c>
      <c r="O501" s="9">
        <f t="shared" si="28"/>
        <v>102</v>
      </c>
      <c r="P501">
        <f t="shared" si="29"/>
        <v>59.21</v>
      </c>
      <c r="Q501" s="11" t="s">
        <v>8315</v>
      </c>
      <c r="R501" t="s">
        <v>8316</v>
      </c>
      <c r="S501" s="16">
        <f t="shared" si="30"/>
        <v>42073.660694444443</v>
      </c>
      <c r="T501" s="16">
        <f t="shared" si="31"/>
        <v>42095.165972222225</v>
      </c>
    </row>
    <row r="502" spans="1:20" ht="42" x14ac:dyDescent="0.3">
      <c r="A502">
        <v>3547</v>
      </c>
      <c r="B502" s="3" t="s">
        <v>3546</v>
      </c>
      <c r="C502" s="3" t="s">
        <v>7657</v>
      </c>
      <c r="D502" s="6">
        <v>35000</v>
      </c>
      <c r="E502" s="8">
        <v>40043.25</v>
      </c>
      <c r="F502" t="s">
        <v>8218</v>
      </c>
      <c r="G502" t="s">
        <v>8223</v>
      </c>
      <c r="H502" t="s">
        <v>8245</v>
      </c>
      <c r="I502">
        <v>1463198340</v>
      </c>
      <c r="J502">
        <v>1461117201</v>
      </c>
      <c r="K502" t="b">
        <v>0</v>
      </c>
      <c r="L502">
        <v>336</v>
      </c>
      <c r="M502" t="b">
        <v>1</v>
      </c>
      <c r="N502" t="s">
        <v>8269</v>
      </c>
      <c r="O502" s="9">
        <f t="shared" si="28"/>
        <v>114</v>
      </c>
      <c r="P502">
        <f t="shared" si="29"/>
        <v>119.18</v>
      </c>
      <c r="Q502" s="11" t="s">
        <v>8315</v>
      </c>
      <c r="R502" t="s">
        <v>8316</v>
      </c>
      <c r="S502" s="16">
        <f t="shared" si="30"/>
        <v>42480.078715277778</v>
      </c>
      <c r="T502" s="16">
        <f t="shared" si="31"/>
        <v>42504.165972222225</v>
      </c>
    </row>
    <row r="503" spans="1:20" ht="42" x14ac:dyDescent="0.3">
      <c r="A503">
        <v>3548</v>
      </c>
      <c r="B503" s="3" t="s">
        <v>3547</v>
      </c>
      <c r="C503" s="3" t="s">
        <v>7658</v>
      </c>
      <c r="D503" s="6">
        <v>2100</v>
      </c>
      <c r="E503" s="8">
        <v>2140</v>
      </c>
      <c r="F503" t="s">
        <v>8218</v>
      </c>
      <c r="G503" t="s">
        <v>8223</v>
      </c>
      <c r="H503" t="s">
        <v>8245</v>
      </c>
      <c r="I503">
        <v>1457139600</v>
      </c>
      <c r="J503">
        <v>1455230214</v>
      </c>
      <c r="K503" t="b">
        <v>0</v>
      </c>
      <c r="L503">
        <v>13</v>
      </c>
      <c r="M503" t="b">
        <v>1</v>
      </c>
      <c r="N503" t="s">
        <v>8269</v>
      </c>
      <c r="O503" s="9">
        <f t="shared" si="28"/>
        <v>102</v>
      </c>
      <c r="P503">
        <f t="shared" si="29"/>
        <v>164.62</v>
      </c>
      <c r="Q503" s="11" t="s">
        <v>8315</v>
      </c>
      <c r="R503" t="s">
        <v>8316</v>
      </c>
      <c r="S503" s="16">
        <f t="shared" si="30"/>
        <v>42411.942291666666</v>
      </c>
      <c r="T503" s="16">
        <f t="shared" si="31"/>
        <v>42434.041666666672</v>
      </c>
    </row>
    <row r="504" spans="1:20" ht="42" x14ac:dyDescent="0.3">
      <c r="A504">
        <v>3549</v>
      </c>
      <c r="B504" s="3" t="s">
        <v>3548</v>
      </c>
      <c r="C504" s="3" t="s">
        <v>7659</v>
      </c>
      <c r="D504" s="6">
        <v>1000</v>
      </c>
      <c r="E504" s="8">
        <v>1020</v>
      </c>
      <c r="F504" t="s">
        <v>8218</v>
      </c>
      <c r="G504" t="s">
        <v>8224</v>
      </c>
      <c r="H504" t="s">
        <v>8246</v>
      </c>
      <c r="I504">
        <v>1441358873</v>
      </c>
      <c r="J504">
        <v>1438939673</v>
      </c>
      <c r="K504" t="b">
        <v>0</v>
      </c>
      <c r="L504">
        <v>42</v>
      </c>
      <c r="M504" t="b">
        <v>1</v>
      </c>
      <c r="N504" t="s">
        <v>8269</v>
      </c>
      <c r="O504" s="9">
        <f t="shared" si="28"/>
        <v>102</v>
      </c>
      <c r="P504">
        <f t="shared" si="29"/>
        <v>24.29</v>
      </c>
      <c r="Q504" s="11" t="s">
        <v>8315</v>
      </c>
      <c r="R504" t="s">
        <v>8316</v>
      </c>
      <c r="S504" s="16">
        <f t="shared" si="30"/>
        <v>42223.394363425927</v>
      </c>
      <c r="T504" s="16">
        <f t="shared" si="31"/>
        <v>42251.394363425927</v>
      </c>
    </row>
    <row r="505" spans="1:20" ht="42" x14ac:dyDescent="0.3">
      <c r="A505">
        <v>3550</v>
      </c>
      <c r="B505" s="3" t="s">
        <v>3549</v>
      </c>
      <c r="C505" s="3" t="s">
        <v>7660</v>
      </c>
      <c r="D505" s="6">
        <v>2500</v>
      </c>
      <c r="E505" s="8">
        <v>2620</v>
      </c>
      <c r="F505" t="s">
        <v>8218</v>
      </c>
      <c r="G505" t="s">
        <v>8224</v>
      </c>
      <c r="H505" t="s">
        <v>8246</v>
      </c>
      <c r="I505">
        <v>1462224398</v>
      </c>
      <c r="J505">
        <v>1459632398</v>
      </c>
      <c r="K505" t="b">
        <v>0</v>
      </c>
      <c r="L505">
        <v>64</v>
      </c>
      <c r="M505" t="b">
        <v>1</v>
      </c>
      <c r="N505" t="s">
        <v>8269</v>
      </c>
      <c r="O505" s="9">
        <f t="shared" si="28"/>
        <v>105</v>
      </c>
      <c r="P505">
        <f t="shared" si="29"/>
        <v>40.94</v>
      </c>
      <c r="Q505" s="11" t="s">
        <v>8315</v>
      </c>
      <c r="R505" t="s">
        <v>8316</v>
      </c>
      <c r="S505" s="16">
        <f t="shared" si="30"/>
        <v>42462.893495370372</v>
      </c>
      <c r="T505" s="16">
        <f t="shared" si="31"/>
        <v>42492.893495370372</v>
      </c>
    </row>
    <row r="506" spans="1:20" ht="42" x14ac:dyDescent="0.3">
      <c r="A506">
        <v>3551</v>
      </c>
      <c r="B506" s="3" t="s">
        <v>3550</v>
      </c>
      <c r="C506" s="3" t="s">
        <v>7661</v>
      </c>
      <c r="D506" s="6">
        <v>1500</v>
      </c>
      <c r="E506" s="8">
        <v>1527.5</v>
      </c>
      <c r="F506" t="s">
        <v>8218</v>
      </c>
      <c r="G506" t="s">
        <v>8223</v>
      </c>
      <c r="H506" t="s">
        <v>8245</v>
      </c>
      <c r="I506">
        <v>1400796420</v>
      </c>
      <c r="J506">
        <v>1398342170</v>
      </c>
      <c r="K506" t="b">
        <v>0</v>
      </c>
      <c r="L506">
        <v>25</v>
      </c>
      <c r="M506" t="b">
        <v>1</v>
      </c>
      <c r="N506" t="s">
        <v>8269</v>
      </c>
      <c r="O506" s="9">
        <f t="shared" si="28"/>
        <v>102</v>
      </c>
      <c r="P506">
        <f t="shared" si="29"/>
        <v>61.1</v>
      </c>
      <c r="Q506" s="11" t="s">
        <v>8315</v>
      </c>
      <c r="R506" t="s">
        <v>8316</v>
      </c>
      <c r="S506" s="16">
        <f t="shared" si="30"/>
        <v>41753.515856481477</v>
      </c>
      <c r="T506" s="16">
        <f t="shared" si="31"/>
        <v>41781.921527777777</v>
      </c>
    </row>
    <row r="507" spans="1:20" ht="42" x14ac:dyDescent="0.3">
      <c r="A507">
        <v>3552</v>
      </c>
      <c r="B507" s="3" t="s">
        <v>3551</v>
      </c>
      <c r="C507" s="3" t="s">
        <v>7662</v>
      </c>
      <c r="D507" s="6">
        <v>773</v>
      </c>
      <c r="E507" s="8">
        <v>773</v>
      </c>
      <c r="F507" t="s">
        <v>8218</v>
      </c>
      <c r="G507" t="s">
        <v>8224</v>
      </c>
      <c r="H507" t="s">
        <v>8246</v>
      </c>
      <c r="I507">
        <v>1403964324</v>
      </c>
      <c r="J507">
        <v>1401372324</v>
      </c>
      <c r="K507" t="b">
        <v>0</v>
      </c>
      <c r="L507">
        <v>20</v>
      </c>
      <c r="M507" t="b">
        <v>1</v>
      </c>
      <c r="N507" t="s">
        <v>8269</v>
      </c>
      <c r="O507" s="9">
        <f t="shared" si="28"/>
        <v>100</v>
      </c>
      <c r="P507">
        <f t="shared" si="29"/>
        <v>38.65</v>
      </c>
      <c r="Q507" s="11" t="s">
        <v>8315</v>
      </c>
      <c r="R507" t="s">
        <v>8316</v>
      </c>
      <c r="S507" s="16">
        <f t="shared" si="30"/>
        <v>41788.587083333332</v>
      </c>
      <c r="T507" s="16">
        <f t="shared" si="31"/>
        <v>41818.587083333332</v>
      </c>
    </row>
    <row r="508" spans="1:20" ht="42" x14ac:dyDescent="0.3">
      <c r="A508">
        <v>3553</v>
      </c>
      <c r="B508" s="3" t="s">
        <v>3552</v>
      </c>
      <c r="C508" s="3" t="s">
        <v>7663</v>
      </c>
      <c r="D508" s="6">
        <v>5500</v>
      </c>
      <c r="E508" s="8">
        <v>5845</v>
      </c>
      <c r="F508" t="s">
        <v>8218</v>
      </c>
      <c r="G508" t="s">
        <v>8223</v>
      </c>
      <c r="H508" t="s">
        <v>8245</v>
      </c>
      <c r="I508">
        <v>1439337600</v>
      </c>
      <c r="J508">
        <v>1436575280</v>
      </c>
      <c r="K508" t="b">
        <v>0</v>
      </c>
      <c r="L508">
        <v>104</v>
      </c>
      <c r="M508" t="b">
        <v>1</v>
      </c>
      <c r="N508" t="s">
        <v>8269</v>
      </c>
      <c r="O508" s="9">
        <f t="shared" si="28"/>
        <v>106</v>
      </c>
      <c r="P508">
        <f t="shared" si="29"/>
        <v>56.2</v>
      </c>
      <c r="Q508" s="11" t="s">
        <v>8315</v>
      </c>
      <c r="R508" t="s">
        <v>8316</v>
      </c>
      <c r="S508" s="16">
        <f t="shared" si="30"/>
        <v>42196.028703703705</v>
      </c>
      <c r="T508" s="16">
        <f t="shared" si="31"/>
        <v>42228</v>
      </c>
    </row>
    <row r="509" spans="1:20" ht="42" x14ac:dyDescent="0.3">
      <c r="A509">
        <v>3554</v>
      </c>
      <c r="B509" s="3" t="s">
        <v>3553</v>
      </c>
      <c r="C509" s="3" t="s">
        <v>7664</v>
      </c>
      <c r="D509" s="6">
        <v>5000</v>
      </c>
      <c r="E509" s="8">
        <v>5671.11</v>
      </c>
      <c r="F509" t="s">
        <v>8218</v>
      </c>
      <c r="G509" t="s">
        <v>8223</v>
      </c>
      <c r="H509" t="s">
        <v>8245</v>
      </c>
      <c r="I509">
        <v>1423674000</v>
      </c>
      <c r="J509">
        <v>1421025159</v>
      </c>
      <c r="K509" t="b">
        <v>0</v>
      </c>
      <c r="L509">
        <v>53</v>
      </c>
      <c r="M509" t="b">
        <v>1</v>
      </c>
      <c r="N509" t="s">
        <v>8269</v>
      </c>
      <c r="O509" s="9">
        <f t="shared" si="28"/>
        <v>113</v>
      </c>
      <c r="P509">
        <f t="shared" si="29"/>
        <v>107</v>
      </c>
      <c r="Q509" s="11" t="s">
        <v>8315</v>
      </c>
      <c r="R509" t="s">
        <v>8316</v>
      </c>
      <c r="S509" s="16">
        <f t="shared" si="30"/>
        <v>42016.050451388888</v>
      </c>
      <c r="T509" s="16">
        <f t="shared" si="31"/>
        <v>42046.708333333328</v>
      </c>
    </row>
    <row r="510" spans="1:20" ht="42" x14ac:dyDescent="0.3">
      <c r="A510">
        <v>3555</v>
      </c>
      <c r="B510" s="3" t="s">
        <v>3554</v>
      </c>
      <c r="C510" s="3" t="s">
        <v>7665</v>
      </c>
      <c r="D510" s="6">
        <v>2400</v>
      </c>
      <c r="E510" s="8">
        <v>2400</v>
      </c>
      <c r="F510" t="s">
        <v>8218</v>
      </c>
      <c r="G510" t="s">
        <v>8236</v>
      </c>
      <c r="H510" t="s">
        <v>8248</v>
      </c>
      <c r="I510">
        <v>1479382594</v>
      </c>
      <c r="J510">
        <v>1476786994</v>
      </c>
      <c r="K510" t="b">
        <v>0</v>
      </c>
      <c r="L510">
        <v>14</v>
      </c>
      <c r="M510" t="b">
        <v>1</v>
      </c>
      <c r="N510" t="s">
        <v>8269</v>
      </c>
      <c r="O510" s="9">
        <f t="shared" si="28"/>
        <v>100</v>
      </c>
      <c r="P510">
        <f t="shared" si="29"/>
        <v>171.43</v>
      </c>
      <c r="Q510" s="11" t="s">
        <v>8315</v>
      </c>
      <c r="R510" t="s">
        <v>8316</v>
      </c>
      <c r="S510" s="16">
        <f t="shared" si="30"/>
        <v>42661.442060185189</v>
      </c>
      <c r="T510" s="16">
        <f t="shared" si="31"/>
        <v>42691.483726851846</v>
      </c>
    </row>
    <row r="511" spans="1:20" ht="42" x14ac:dyDescent="0.3">
      <c r="A511">
        <v>3556</v>
      </c>
      <c r="B511" s="3" t="s">
        <v>3555</v>
      </c>
      <c r="C511" s="3" t="s">
        <v>7666</v>
      </c>
      <c r="D511" s="6">
        <v>2200</v>
      </c>
      <c r="E511" s="8">
        <v>2210</v>
      </c>
      <c r="F511" t="s">
        <v>8218</v>
      </c>
      <c r="G511" t="s">
        <v>8224</v>
      </c>
      <c r="H511" t="s">
        <v>8246</v>
      </c>
      <c r="I511">
        <v>1408289724</v>
      </c>
      <c r="J511">
        <v>1403105724</v>
      </c>
      <c r="K511" t="b">
        <v>0</v>
      </c>
      <c r="L511">
        <v>20</v>
      </c>
      <c r="M511" t="b">
        <v>1</v>
      </c>
      <c r="N511" t="s">
        <v>8269</v>
      </c>
      <c r="O511" s="9">
        <f t="shared" si="28"/>
        <v>100</v>
      </c>
      <c r="P511">
        <f t="shared" si="29"/>
        <v>110.5</v>
      </c>
      <c r="Q511" s="11" t="s">
        <v>8315</v>
      </c>
      <c r="R511" t="s">
        <v>8316</v>
      </c>
      <c r="S511" s="16">
        <f t="shared" si="30"/>
        <v>41808.649583333332</v>
      </c>
      <c r="T511" s="16">
        <f t="shared" si="31"/>
        <v>41868.649583333332</v>
      </c>
    </row>
    <row r="512" spans="1:20" ht="42" x14ac:dyDescent="0.3">
      <c r="A512">
        <v>3557</v>
      </c>
      <c r="B512" s="3" t="s">
        <v>3556</v>
      </c>
      <c r="C512" s="3" t="s">
        <v>7667</v>
      </c>
      <c r="D512" s="6">
        <v>100000</v>
      </c>
      <c r="E512" s="8">
        <v>100036</v>
      </c>
      <c r="F512" t="s">
        <v>8218</v>
      </c>
      <c r="G512" t="s">
        <v>8223</v>
      </c>
      <c r="H512" t="s">
        <v>8245</v>
      </c>
      <c r="I512">
        <v>1399271911</v>
      </c>
      <c r="J512">
        <v>1396334311</v>
      </c>
      <c r="K512" t="b">
        <v>0</v>
      </c>
      <c r="L512">
        <v>558</v>
      </c>
      <c r="M512" t="b">
        <v>1</v>
      </c>
      <c r="N512" t="s">
        <v>8269</v>
      </c>
      <c r="O512" s="9">
        <f t="shared" si="28"/>
        <v>100</v>
      </c>
      <c r="P512">
        <f t="shared" si="29"/>
        <v>179.28</v>
      </c>
      <c r="Q512" s="11" t="s">
        <v>8315</v>
      </c>
      <c r="R512" t="s">
        <v>8316</v>
      </c>
      <c r="S512" s="16">
        <f t="shared" si="30"/>
        <v>41730.276747685188</v>
      </c>
      <c r="T512" s="16">
        <f t="shared" si="31"/>
        <v>41764.276747685188</v>
      </c>
    </row>
    <row r="513" spans="1:20" ht="42" x14ac:dyDescent="0.3">
      <c r="A513">
        <v>3558</v>
      </c>
      <c r="B513" s="3" t="s">
        <v>3557</v>
      </c>
      <c r="C513" s="3" t="s">
        <v>7668</v>
      </c>
      <c r="D513" s="6">
        <v>350</v>
      </c>
      <c r="E513" s="8">
        <v>504</v>
      </c>
      <c r="F513" t="s">
        <v>8218</v>
      </c>
      <c r="G513" t="s">
        <v>8224</v>
      </c>
      <c r="H513" t="s">
        <v>8246</v>
      </c>
      <c r="I513">
        <v>1435352400</v>
      </c>
      <c r="J513">
        <v>1431718575</v>
      </c>
      <c r="K513" t="b">
        <v>0</v>
      </c>
      <c r="L513">
        <v>22</v>
      </c>
      <c r="M513" t="b">
        <v>1</v>
      </c>
      <c r="N513" t="s">
        <v>8269</v>
      </c>
      <c r="O513" s="9">
        <f t="shared" si="28"/>
        <v>144</v>
      </c>
      <c r="P513">
        <f t="shared" si="29"/>
        <v>22.91</v>
      </c>
      <c r="Q513" s="11" t="s">
        <v>8315</v>
      </c>
      <c r="R513" t="s">
        <v>8316</v>
      </c>
      <c r="S513" s="16">
        <f t="shared" si="30"/>
        <v>42139.816840277781</v>
      </c>
      <c r="T513" s="16">
        <f t="shared" si="31"/>
        <v>42181.875</v>
      </c>
    </row>
    <row r="514" spans="1:20" ht="42" x14ac:dyDescent="0.3">
      <c r="A514">
        <v>3559</v>
      </c>
      <c r="B514" s="3" t="s">
        <v>3558</v>
      </c>
      <c r="C514" s="3" t="s">
        <v>7669</v>
      </c>
      <c r="D514" s="6">
        <v>1000</v>
      </c>
      <c r="E514" s="8">
        <v>1035</v>
      </c>
      <c r="F514" t="s">
        <v>8218</v>
      </c>
      <c r="G514" t="s">
        <v>8225</v>
      </c>
      <c r="H514" t="s">
        <v>8247</v>
      </c>
      <c r="I514">
        <v>1438333080</v>
      </c>
      <c r="J514">
        <v>1436408308</v>
      </c>
      <c r="K514" t="b">
        <v>0</v>
      </c>
      <c r="L514">
        <v>24</v>
      </c>
      <c r="M514" t="b">
        <v>1</v>
      </c>
      <c r="N514" t="s">
        <v>8269</v>
      </c>
      <c r="O514" s="9">
        <f t="shared" ref="O514:O577" si="32">ROUND(E514/D514*100,0)</f>
        <v>104</v>
      </c>
      <c r="P514">
        <f t="shared" ref="P514:P577" si="33">IFERROR(ROUND(E514/L514,2),0)</f>
        <v>43.13</v>
      </c>
      <c r="Q514" s="11" t="s">
        <v>8315</v>
      </c>
      <c r="R514" t="s">
        <v>8316</v>
      </c>
      <c r="S514" s="16">
        <f t="shared" ref="S514:S577" si="34">(((J514/60)/60/24)+DATE(1970,1,1))</f>
        <v>42194.096157407403</v>
      </c>
      <c r="T514" s="16">
        <f t="shared" ref="T514:T577" si="35">(((I514/60)/60)/24)+DATE(1970,1,1)</f>
        <v>42216.373611111107</v>
      </c>
    </row>
    <row r="515" spans="1:20" ht="42" x14ac:dyDescent="0.3">
      <c r="A515">
        <v>3560</v>
      </c>
      <c r="B515" s="3" t="s">
        <v>3559</v>
      </c>
      <c r="C515" s="3" t="s">
        <v>7670</v>
      </c>
      <c r="D515" s="6">
        <v>3200</v>
      </c>
      <c r="E515" s="8">
        <v>3470</v>
      </c>
      <c r="F515" t="s">
        <v>8218</v>
      </c>
      <c r="G515" t="s">
        <v>8228</v>
      </c>
      <c r="H515" t="s">
        <v>8250</v>
      </c>
      <c r="I515">
        <v>1432694700</v>
      </c>
      <c r="J515">
        <v>1429651266</v>
      </c>
      <c r="K515" t="b">
        <v>0</v>
      </c>
      <c r="L515">
        <v>74</v>
      </c>
      <c r="M515" t="b">
        <v>1</v>
      </c>
      <c r="N515" t="s">
        <v>8269</v>
      </c>
      <c r="O515" s="9">
        <f t="shared" si="32"/>
        <v>108</v>
      </c>
      <c r="P515">
        <f t="shared" si="33"/>
        <v>46.89</v>
      </c>
      <c r="Q515" s="11" t="s">
        <v>8315</v>
      </c>
      <c r="R515" t="s">
        <v>8316</v>
      </c>
      <c r="S515" s="16">
        <f t="shared" si="34"/>
        <v>42115.889652777783</v>
      </c>
      <c r="T515" s="16">
        <f t="shared" si="35"/>
        <v>42151.114583333328</v>
      </c>
    </row>
    <row r="516" spans="1:20" ht="98" x14ac:dyDescent="0.3">
      <c r="A516">
        <v>3561</v>
      </c>
      <c r="B516" s="3" t="s">
        <v>3560</v>
      </c>
      <c r="C516" s="3" t="s">
        <v>7671</v>
      </c>
      <c r="D516" s="6">
        <v>2500</v>
      </c>
      <c r="E516" s="8">
        <v>2560</v>
      </c>
      <c r="F516" t="s">
        <v>8218</v>
      </c>
      <c r="G516" t="s">
        <v>8223</v>
      </c>
      <c r="H516" t="s">
        <v>8245</v>
      </c>
      <c r="I516">
        <v>1438799760</v>
      </c>
      <c r="J516">
        <v>1437236378</v>
      </c>
      <c r="K516" t="b">
        <v>0</v>
      </c>
      <c r="L516">
        <v>54</v>
      </c>
      <c r="M516" t="b">
        <v>1</v>
      </c>
      <c r="N516" t="s">
        <v>8269</v>
      </c>
      <c r="O516" s="9">
        <f t="shared" si="32"/>
        <v>102</v>
      </c>
      <c r="P516">
        <f t="shared" si="33"/>
        <v>47.41</v>
      </c>
      <c r="Q516" s="11" t="s">
        <v>8315</v>
      </c>
      <c r="R516" t="s">
        <v>8316</v>
      </c>
      <c r="S516" s="16">
        <f t="shared" si="34"/>
        <v>42203.680300925931</v>
      </c>
      <c r="T516" s="16">
        <f t="shared" si="35"/>
        <v>42221.774999999994</v>
      </c>
    </row>
    <row r="517" spans="1:20" ht="42" x14ac:dyDescent="0.3">
      <c r="A517">
        <v>3562</v>
      </c>
      <c r="B517" s="3" t="s">
        <v>3561</v>
      </c>
      <c r="C517" s="3" t="s">
        <v>7672</v>
      </c>
      <c r="D517" s="6">
        <v>315</v>
      </c>
      <c r="E517" s="8">
        <v>469</v>
      </c>
      <c r="F517" t="s">
        <v>8218</v>
      </c>
      <c r="G517" t="s">
        <v>8224</v>
      </c>
      <c r="H517" t="s">
        <v>8246</v>
      </c>
      <c r="I517">
        <v>1457906400</v>
      </c>
      <c r="J517">
        <v>1457115427</v>
      </c>
      <c r="K517" t="b">
        <v>0</v>
      </c>
      <c r="L517">
        <v>31</v>
      </c>
      <c r="M517" t="b">
        <v>1</v>
      </c>
      <c r="N517" t="s">
        <v>8269</v>
      </c>
      <c r="O517" s="9">
        <f t="shared" si="32"/>
        <v>149</v>
      </c>
      <c r="P517">
        <f t="shared" si="33"/>
        <v>15.13</v>
      </c>
      <c r="Q517" s="11" t="s">
        <v>8315</v>
      </c>
      <c r="R517" t="s">
        <v>8316</v>
      </c>
      <c r="S517" s="16">
        <f t="shared" si="34"/>
        <v>42433.761886574073</v>
      </c>
      <c r="T517" s="16">
        <f t="shared" si="35"/>
        <v>42442.916666666672</v>
      </c>
    </row>
    <row r="518" spans="1:20" ht="42" x14ac:dyDescent="0.3">
      <c r="A518">
        <v>3563</v>
      </c>
      <c r="B518" s="3" t="s">
        <v>3562</v>
      </c>
      <c r="C518" s="3" t="s">
        <v>7673</v>
      </c>
      <c r="D518" s="6">
        <v>500</v>
      </c>
      <c r="E518" s="8">
        <v>527.45000000000005</v>
      </c>
      <c r="F518" t="s">
        <v>8218</v>
      </c>
      <c r="G518" t="s">
        <v>8224</v>
      </c>
      <c r="H518" t="s">
        <v>8246</v>
      </c>
      <c r="I518">
        <v>1470078000</v>
      </c>
      <c r="J518">
        <v>1467648456</v>
      </c>
      <c r="K518" t="b">
        <v>0</v>
      </c>
      <c r="L518">
        <v>25</v>
      </c>
      <c r="M518" t="b">
        <v>1</v>
      </c>
      <c r="N518" t="s">
        <v>8269</v>
      </c>
      <c r="O518" s="9">
        <f t="shared" si="32"/>
        <v>105</v>
      </c>
      <c r="P518">
        <f t="shared" si="33"/>
        <v>21.1</v>
      </c>
      <c r="Q518" s="11" t="s">
        <v>8315</v>
      </c>
      <c r="R518" t="s">
        <v>8316</v>
      </c>
      <c r="S518" s="16">
        <f t="shared" si="34"/>
        <v>42555.671944444446</v>
      </c>
      <c r="T518" s="16">
        <f t="shared" si="35"/>
        <v>42583.791666666672</v>
      </c>
    </row>
    <row r="519" spans="1:20" ht="28" x14ac:dyDescent="0.3">
      <c r="A519">
        <v>3564</v>
      </c>
      <c r="B519" s="3" t="s">
        <v>3563</v>
      </c>
      <c r="C519" s="3" t="s">
        <v>7674</v>
      </c>
      <c r="D519" s="6">
        <v>1000</v>
      </c>
      <c r="E519" s="8">
        <v>1005</v>
      </c>
      <c r="F519" t="s">
        <v>8218</v>
      </c>
      <c r="G519" t="s">
        <v>8224</v>
      </c>
      <c r="H519" t="s">
        <v>8246</v>
      </c>
      <c r="I519">
        <v>1444060800</v>
      </c>
      <c r="J519">
        <v>1440082649</v>
      </c>
      <c r="K519" t="b">
        <v>0</v>
      </c>
      <c r="L519">
        <v>17</v>
      </c>
      <c r="M519" t="b">
        <v>1</v>
      </c>
      <c r="N519" t="s">
        <v>8269</v>
      </c>
      <c r="O519" s="9">
        <f t="shared" si="32"/>
        <v>101</v>
      </c>
      <c r="P519">
        <f t="shared" si="33"/>
        <v>59.12</v>
      </c>
      <c r="Q519" s="11" t="s">
        <v>8315</v>
      </c>
      <c r="R519" t="s">
        <v>8316</v>
      </c>
      <c r="S519" s="16">
        <f t="shared" si="34"/>
        <v>42236.623252314821</v>
      </c>
      <c r="T519" s="16">
        <f t="shared" si="35"/>
        <v>42282.666666666672</v>
      </c>
    </row>
    <row r="520" spans="1:20" ht="42" x14ac:dyDescent="0.3">
      <c r="A520">
        <v>3565</v>
      </c>
      <c r="B520" s="3" t="s">
        <v>3564</v>
      </c>
      <c r="C520" s="3" t="s">
        <v>7675</v>
      </c>
      <c r="D520" s="6">
        <v>900</v>
      </c>
      <c r="E520" s="8">
        <v>1175</v>
      </c>
      <c r="F520" t="s">
        <v>8218</v>
      </c>
      <c r="G520" t="s">
        <v>8223</v>
      </c>
      <c r="H520" t="s">
        <v>8245</v>
      </c>
      <c r="I520">
        <v>1420048208</v>
      </c>
      <c r="J520">
        <v>1417456208</v>
      </c>
      <c r="K520" t="b">
        <v>0</v>
      </c>
      <c r="L520">
        <v>12</v>
      </c>
      <c r="M520" t="b">
        <v>1</v>
      </c>
      <c r="N520" t="s">
        <v>8269</v>
      </c>
      <c r="O520" s="9">
        <f t="shared" si="32"/>
        <v>131</v>
      </c>
      <c r="P520">
        <f t="shared" si="33"/>
        <v>97.92</v>
      </c>
      <c r="Q520" s="11" t="s">
        <v>8315</v>
      </c>
      <c r="R520" t="s">
        <v>8316</v>
      </c>
      <c r="S520" s="16">
        <f t="shared" si="34"/>
        <v>41974.743148148147</v>
      </c>
      <c r="T520" s="16">
        <f t="shared" si="35"/>
        <v>42004.743148148147</v>
      </c>
    </row>
    <row r="521" spans="1:20" ht="42" x14ac:dyDescent="0.3">
      <c r="A521">
        <v>3566</v>
      </c>
      <c r="B521" s="3" t="s">
        <v>3565</v>
      </c>
      <c r="C521" s="3" t="s">
        <v>7676</v>
      </c>
      <c r="D521" s="6">
        <v>2000</v>
      </c>
      <c r="E521" s="8">
        <v>2095</v>
      </c>
      <c r="F521" t="s">
        <v>8218</v>
      </c>
      <c r="G521" t="s">
        <v>8224</v>
      </c>
      <c r="H521" t="s">
        <v>8246</v>
      </c>
      <c r="I521">
        <v>1422015083</v>
      </c>
      <c r="J521">
        <v>1419423083</v>
      </c>
      <c r="K521" t="b">
        <v>0</v>
      </c>
      <c r="L521">
        <v>38</v>
      </c>
      <c r="M521" t="b">
        <v>1</v>
      </c>
      <c r="N521" t="s">
        <v>8269</v>
      </c>
      <c r="O521" s="9">
        <f t="shared" si="32"/>
        <v>105</v>
      </c>
      <c r="P521">
        <f t="shared" si="33"/>
        <v>55.13</v>
      </c>
      <c r="Q521" s="11" t="s">
        <v>8315</v>
      </c>
      <c r="R521" t="s">
        <v>8316</v>
      </c>
      <c r="S521" s="16">
        <f t="shared" si="34"/>
        <v>41997.507905092592</v>
      </c>
      <c r="T521" s="16">
        <f t="shared" si="35"/>
        <v>42027.507905092592</v>
      </c>
    </row>
    <row r="522" spans="1:20" ht="42" x14ac:dyDescent="0.3">
      <c r="A522">
        <v>3567</v>
      </c>
      <c r="B522" s="3" t="s">
        <v>3566</v>
      </c>
      <c r="C522" s="3" t="s">
        <v>7677</v>
      </c>
      <c r="D522" s="6">
        <v>1000</v>
      </c>
      <c r="E522" s="8">
        <v>1088</v>
      </c>
      <c r="F522" t="s">
        <v>8218</v>
      </c>
      <c r="G522" t="s">
        <v>8224</v>
      </c>
      <c r="H522" t="s">
        <v>8246</v>
      </c>
      <c r="I522">
        <v>1433964444</v>
      </c>
      <c r="J522">
        <v>1431372444</v>
      </c>
      <c r="K522" t="b">
        <v>0</v>
      </c>
      <c r="L522">
        <v>41</v>
      </c>
      <c r="M522" t="b">
        <v>1</v>
      </c>
      <c r="N522" t="s">
        <v>8269</v>
      </c>
      <c r="O522" s="9">
        <f t="shared" si="32"/>
        <v>109</v>
      </c>
      <c r="P522">
        <f t="shared" si="33"/>
        <v>26.54</v>
      </c>
      <c r="Q522" s="11" t="s">
        <v>8315</v>
      </c>
      <c r="R522" t="s">
        <v>8316</v>
      </c>
      <c r="S522" s="16">
        <f t="shared" si="34"/>
        <v>42135.810694444444</v>
      </c>
      <c r="T522" s="16">
        <f t="shared" si="35"/>
        <v>42165.810694444444</v>
      </c>
    </row>
    <row r="523" spans="1:20" ht="42" x14ac:dyDescent="0.3">
      <c r="A523">
        <v>3568</v>
      </c>
      <c r="B523" s="3" t="s">
        <v>3567</v>
      </c>
      <c r="C523" s="3" t="s">
        <v>7678</v>
      </c>
      <c r="D523" s="6">
        <v>1000</v>
      </c>
      <c r="E523" s="8">
        <v>1110</v>
      </c>
      <c r="F523" t="s">
        <v>8218</v>
      </c>
      <c r="G523" t="s">
        <v>8223</v>
      </c>
      <c r="H523" t="s">
        <v>8245</v>
      </c>
      <c r="I523">
        <v>1410975994</v>
      </c>
      <c r="J523">
        <v>1408383994</v>
      </c>
      <c r="K523" t="b">
        <v>0</v>
      </c>
      <c r="L523">
        <v>19</v>
      </c>
      <c r="M523" t="b">
        <v>1</v>
      </c>
      <c r="N523" t="s">
        <v>8269</v>
      </c>
      <c r="O523" s="9">
        <f t="shared" si="32"/>
        <v>111</v>
      </c>
      <c r="P523">
        <f t="shared" si="33"/>
        <v>58.42</v>
      </c>
      <c r="Q523" s="11" t="s">
        <v>8315</v>
      </c>
      <c r="R523" t="s">
        <v>8316</v>
      </c>
      <c r="S523" s="16">
        <f t="shared" si="34"/>
        <v>41869.740671296298</v>
      </c>
      <c r="T523" s="16">
        <f t="shared" si="35"/>
        <v>41899.740671296298</v>
      </c>
    </row>
    <row r="524" spans="1:20" ht="42" x14ac:dyDescent="0.3">
      <c r="A524">
        <v>3569</v>
      </c>
      <c r="B524" s="3" t="s">
        <v>3568</v>
      </c>
      <c r="C524" s="3" t="s">
        <v>7679</v>
      </c>
      <c r="D524" s="6">
        <v>5000</v>
      </c>
      <c r="E524" s="8">
        <v>5024</v>
      </c>
      <c r="F524" t="s">
        <v>8218</v>
      </c>
      <c r="G524" t="s">
        <v>8223</v>
      </c>
      <c r="H524" t="s">
        <v>8245</v>
      </c>
      <c r="I524">
        <v>1420734696</v>
      </c>
      <c r="J524">
        <v>1418142696</v>
      </c>
      <c r="K524" t="b">
        <v>0</v>
      </c>
      <c r="L524">
        <v>41</v>
      </c>
      <c r="M524" t="b">
        <v>1</v>
      </c>
      <c r="N524" t="s">
        <v>8269</v>
      </c>
      <c r="O524" s="9">
        <f t="shared" si="32"/>
        <v>100</v>
      </c>
      <c r="P524">
        <f t="shared" si="33"/>
        <v>122.54</v>
      </c>
      <c r="Q524" s="11" t="s">
        <v>8315</v>
      </c>
      <c r="R524" t="s">
        <v>8316</v>
      </c>
      <c r="S524" s="16">
        <f t="shared" si="34"/>
        <v>41982.688611111109</v>
      </c>
      <c r="T524" s="16">
        <f t="shared" si="35"/>
        <v>42012.688611111109</v>
      </c>
    </row>
    <row r="525" spans="1:20" ht="42" x14ac:dyDescent="0.3">
      <c r="A525">
        <v>3570</v>
      </c>
      <c r="B525" s="3" t="s">
        <v>3569</v>
      </c>
      <c r="C525" s="3" t="s">
        <v>7680</v>
      </c>
      <c r="D525" s="6">
        <v>2000</v>
      </c>
      <c r="E525" s="8">
        <v>2287</v>
      </c>
      <c r="F525" t="s">
        <v>8218</v>
      </c>
      <c r="G525" t="s">
        <v>8223</v>
      </c>
      <c r="H525" t="s">
        <v>8245</v>
      </c>
      <c r="I525">
        <v>1420009200</v>
      </c>
      <c r="J525">
        <v>1417593483</v>
      </c>
      <c r="K525" t="b">
        <v>0</v>
      </c>
      <c r="L525">
        <v>26</v>
      </c>
      <c r="M525" t="b">
        <v>1</v>
      </c>
      <c r="N525" t="s">
        <v>8269</v>
      </c>
      <c r="O525" s="9">
        <f t="shared" si="32"/>
        <v>114</v>
      </c>
      <c r="P525">
        <f t="shared" si="33"/>
        <v>87.96</v>
      </c>
      <c r="Q525" s="11" t="s">
        <v>8315</v>
      </c>
      <c r="R525" t="s">
        <v>8316</v>
      </c>
      <c r="S525" s="16">
        <f t="shared" si="34"/>
        <v>41976.331979166673</v>
      </c>
      <c r="T525" s="16">
        <f t="shared" si="35"/>
        <v>42004.291666666672</v>
      </c>
    </row>
    <row r="526" spans="1:20" ht="42" x14ac:dyDescent="0.3">
      <c r="A526">
        <v>3571</v>
      </c>
      <c r="B526" s="3" t="s">
        <v>3570</v>
      </c>
      <c r="C526" s="3" t="s">
        <v>7681</v>
      </c>
      <c r="D526" s="6">
        <v>1500</v>
      </c>
      <c r="E526" s="8">
        <v>1831</v>
      </c>
      <c r="F526" t="s">
        <v>8218</v>
      </c>
      <c r="G526" t="s">
        <v>8224</v>
      </c>
      <c r="H526" t="s">
        <v>8246</v>
      </c>
      <c r="I526">
        <v>1414701413</v>
      </c>
      <c r="J526">
        <v>1412109413</v>
      </c>
      <c r="K526" t="b">
        <v>0</v>
      </c>
      <c r="L526">
        <v>25</v>
      </c>
      <c r="M526" t="b">
        <v>1</v>
      </c>
      <c r="N526" t="s">
        <v>8269</v>
      </c>
      <c r="O526" s="9">
        <f t="shared" si="32"/>
        <v>122</v>
      </c>
      <c r="P526">
        <f t="shared" si="33"/>
        <v>73.239999999999995</v>
      </c>
      <c r="Q526" s="11" t="s">
        <v>8315</v>
      </c>
      <c r="R526" t="s">
        <v>8316</v>
      </c>
      <c r="S526" s="16">
        <f t="shared" si="34"/>
        <v>41912.858946759261</v>
      </c>
      <c r="T526" s="16">
        <f t="shared" si="35"/>
        <v>41942.858946759261</v>
      </c>
    </row>
    <row r="527" spans="1:20" ht="28" x14ac:dyDescent="0.3">
      <c r="A527">
        <v>3572</v>
      </c>
      <c r="B527" s="3" t="s">
        <v>3571</v>
      </c>
      <c r="C527" s="3" t="s">
        <v>7682</v>
      </c>
      <c r="D527" s="6">
        <v>500</v>
      </c>
      <c r="E527" s="8">
        <v>500</v>
      </c>
      <c r="F527" t="s">
        <v>8218</v>
      </c>
      <c r="G527" t="s">
        <v>8224</v>
      </c>
      <c r="H527" t="s">
        <v>8246</v>
      </c>
      <c r="I527">
        <v>1434894082</v>
      </c>
      <c r="J527">
        <v>1432302082</v>
      </c>
      <c r="K527" t="b">
        <v>0</v>
      </c>
      <c r="L527">
        <v>9</v>
      </c>
      <c r="M527" t="b">
        <v>1</v>
      </c>
      <c r="N527" t="s">
        <v>8269</v>
      </c>
      <c r="O527" s="9">
        <f t="shared" si="32"/>
        <v>100</v>
      </c>
      <c r="P527">
        <f t="shared" si="33"/>
        <v>55.56</v>
      </c>
      <c r="Q527" s="11" t="s">
        <v>8315</v>
      </c>
      <c r="R527" t="s">
        <v>8316</v>
      </c>
      <c r="S527" s="16">
        <f t="shared" si="34"/>
        <v>42146.570393518516</v>
      </c>
      <c r="T527" s="16">
        <f t="shared" si="35"/>
        <v>42176.570393518516</v>
      </c>
    </row>
    <row r="528" spans="1:20" ht="28" x14ac:dyDescent="0.3">
      <c r="A528">
        <v>3573</v>
      </c>
      <c r="B528" s="3" t="s">
        <v>3572</v>
      </c>
      <c r="C528" s="3" t="s">
        <v>7683</v>
      </c>
      <c r="D528" s="6">
        <v>3000</v>
      </c>
      <c r="E528" s="8">
        <v>3084</v>
      </c>
      <c r="F528" t="s">
        <v>8218</v>
      </c>
      <c r="G528" t="s">
        <v>8224</v>
      </c>
      <c r="H528" t="s">
        <v>8246</v>
      </c>
      <c r="I528">
        <v>1415440846</v>
      </c>
      <c r="J528">
        <v>1412845246</v>
      </c>
      <c r="K528" t="b">
        <v>0</v>
      </c>
      <c r="L528">
        <v>78</v>
      </c>
      <c r="M528" t="b">
        <v>1</v>
      </c>
      <c r="N528" t="s">
        <v>8269</v>
      </c>
      <c r="O528" s="9">
        <f t="shared" si="32"/>
        <v>103</v>
      </c>
      <c r="P528">
        <f t="shared" si="33"/>
        <v>39.54</v>
      </c>
      <c r="Q528" s="11" t="s">
        <v>8315</v>
      </c>
      <c r="R528" t="s">
        <v>8316</v>
      </c>
      <c r="S528" s="16">
        <f t="shared" si="34"/>
        <v>41921.375532407408</v>
      </c>
      <c r="T528" s="16">
        <f t="shared" si="35"/>
        <v>41951.417199074072</v>
      </c>
    </row>
    <row r="529" spans="1:20" ht="42" x14ac:dyDescent="0.3">
      <c r="A529">
        <v>3574</v>
      </c>
      <c r="B529" s="3" t="s">
        <v>3573</v>
      </c>
      <c r="C529" s="3" t="s">
        <v>7684</v>
      </c>
      <c r="D529" s="6">
        <v>5800</v>
      </c>
      <c r="E529" s="8">
        <v>6155</v>
      </c>
      <c r="F529" t="s">
        <v>8218</v>
      </c>
      <c r="G529" t="s">
        <v>8223</v>
      </c>
      <c r="H529" t="s">
        <v>8245</v>
      </c>
      <c r="I529">
        <v>1415921848</v>
      </c>
      <c r="J529">
        <v>1413326248</v>
      </c>
      <c r="K529" t="b">
        <v>0</v>
      </c>
      <c r="L529">
        <v>45</v>
      </c>
      <c r="M529" t="b">
        <v>1</v>
      </c>
      <c r="N529" t="s">
        <v>8269</v>
      </c>
      <c r="O529" s="9">
        <f t="shared" si="32"/>
        <v>106</v>
      </c>
      <c r="P529">
        <f t="shared" si="33"/>
        <v>136.78</v>
      </c>
      <c r="Q529" s="11" t="s">
        <v>8315</v>
      </c>
      <c r="R529" t="s">
        <v>8316</v>
      </c>
      <c r="S529" s="16">
        <f t="shared" si="34"/>
        <v>41926.942685185182</v>
      </c>
      <c r="T529" s="16">
        <f t="shared" si="35"/>
        <v>41956.984351851846</v>
      </c>
    </row>
    <row r="530" spans="1:20" ht="42" x14ac:dyDescent="0.3">
      <c r="A530">
        <v>3575</v>
      </c>
      <c r="B530" s="3" t="s">
        <v>3574</v>
      </c>
      <c r="C530" s="3" t="s">
        <v>7685</v>
      </c>
      <c r="D530" s="6">
        <v>10000</v>
      </c>
      <c r="E530" s="8">
        <v>10133</v>
      </c>
      <c r="F530" t="s">
        <v>8218</v>
      </c>
      <c r="G530" t="s">
        <v>8223</v>
      </c>
      <c r="H530" t="s">
        <v>8245</v>
      </c>
      <c r="I530">
        <v>1470887940</v>
      </c>
      <c r="J530">
        <v>1468176527</v>
      </c>
      <c r="K530" t="b">
        <v>0</v>
      </c>
      <c r="L530">
        <v>102</v>
      </c>
      <c r="M530" t="b">
        <v>1</v>
      </c>
      <c r="N530" t="s">
        <v>8269</v>
      </c>
      <c r="O530" s="9">
        <f t="shared" si="32"/>
        <v>101</v>
      </c>
      <c r="P530">
        <f t="shared" si="33"/>
        <v>99.34</v>
      </c>
      <c r="Q530" s="11" t="s">
        <v>8315</v>
      </c>
      <c r="R530" t="s">
        <v>8316</v>
      </c>
      <c r="S530" s="16">
        <f t="shared" si="34"/>
        <v>42561.783877314811</v>
      </c>
      <c r="T530" s="16">
        <f t="shared" si="35"/>
        <v>42593.165972222225</v>
      </c>
    </row>
    <row r="531" spans="1:20" ht="42" x14ac:dyDescent="0.3">
      <c r="A531">
        <v>3576</v>
      </c>
      <c r="B531" s="3" t="s">
        <v>3575</v>
      </c>
      <c r="C531" s="3" t="s">
        <v>7686</v>
      </c>
      <c r="D531" s="6">
        <v>100</v>
      </c>
      <c r="E531" s="8">
        <v>100</v>
      </c>
      <c r="F531" t="s">
        <v>8218</v>
      </c>
      <c r="G531" t="s">
        <v>8223</v>
      </c>
      <c r="H531" t="s">
        <v>8245</v>
      </c>
      <c r="I531">
        <v>1480947054</v>
      </c>
      <c r="J531">
        <v>1475759454</v>
      </c>
      <c r="K531" t="b">
        <v>0</v>
      </c>
      <c r="L531">
        <v>5</v>
      </c>
      <c r="M531" t="b">
        <v>1</v>
      </c>
      <c r="N531" t="s">
        <v>8269</v>
      </c>
      <c r="O531" s="9">
        <f t="shared" si="32"/>
        <v>100</v>
      </c>
      <c r="P531">
        <f t="shared" si="33"/>
        <v>20</v>
      </c>
      <c r="Q531" s="11" t="s">
        <v>8315</v>
      </c>
      <c r="R531" t="s">
        <v>8316</v>
      </c>
      <c r="S531" s="16">
        <f t="shared" si="34"/>
        <v>42649.54923611111</v>
      </c>
      <c r="T531" s="16">
        <f t="shared" si="35"/>
        <v>42709.590902777782</v>
      </c>
    </row>
    <row r="532" spans="1:20" ht="42" x14ac:dyDescent="0.3">
      <c r="A532">
        <v>3577</v>
      </c>
      <c r="B532" s="3" t="s">
        <v>3576</v>
      </c>
      <c r="C532" s="3" t="s">
        <v>7687</v>
      </c>
      <c r="D532" s="6">
        <v>600</v>
      </c>
      <c r="E532" s="8">
        <v>780</v>
      </c>
      <c r="F532" t="s">
        <v>8218</v>
      </c>
      <c r="G532" t="s">
        <v>8223</v>
      </c>
      <c r="H532" t="s">
        <v>8245</v>
      </c>
      <c r="I532">
        <v>1430029680</v>
      </c>
      <c r="J532">
        <v>1427741583</v>
      </c>
      <c r="K532" t="b">
        <v>0</v>
      </c>
      <c r="L532">
        <v>27</v>
      </c>
      <c r="M532" t="b">
        <v>1</v>
      </c>
      <c r="N532" t="s">
        <v>8269</v>
      </c>
      <c r="O532" s="9">
        <f t="shared" si="32"/>
        <v>130</v>
      </c>
      <c r="P532">
        <f t="shared" si="33"/>
        <v>28.89</v>
      </c>
      <c r="Q532" s="11" t="s">
        <v>8315</v>
      </c>
      <c r="R532" t="s">
        <v>8316</v>
      </c>
      <c r="S532" s="16">
        <f t="shared" si="34"/>
        <v>42093.786840277782</v>
      </c>
      <c r="T532" s="16">
        <f t="shared" si="35"/>
        <v>42120.26944444445</v>
      </c>
    </row>
    <row r="533" spans="1:20" ht="42" x14ac:dyDescent="0.3">
      <c r="A533">
        <v>3578</v>
      </c>
      <c r="B533" s="3" t="s">
        <v>3577</v>
      </c>
      <c r="C533" s="3" t="s">
        <v>7688</v>
      </c>
      <c r="D533" s="6">
        <v>1500</v>
      </c>
      <c r="E533" s="8">
        <v>1500.2</v>
      </c>
      <c r="F533" t="s">
        <v>8218</v>
      </c>
      <c r="G533" t="s">
        <v>8224</v>
      </c>
      <c r="H533" t="s">
        <v>8246</v>
      </c>
      <c r="I533">
        <v>1462037777</v>
      </c>
      <c r="J533">
        <v>1459445777</v>
      </c>
      <c r="K533" t="b">
        <v>0</v>
      </c>
      <c r="L533">
        <v>37</v>
      </c>
      <c r="M533" t="b">
        <v>1</v>
      </c>
      <c r="N533" t="s">
        <v>8269</v>
      </c>
      <c r="O533" s="9">
        <f t="shared" si="32"/>
        <v>100</v>
      </c>
      <c r="P533">
        <f t="shared" si="33"/>
        <v>40.549999999999997</v>
      </c>
      <c r="Q533" s="11" t="s">
        <v>8315</v>
      </c>
      <c r="R533" t="s">
        <v>8316</v>
      </c>
      <c r="S533" s="16">
        <f t="shared" si="34"/>
        <v>42460.733530092592</v>
      </c>
      <c r="T533" s="16">
        <f t="shared" si="35"/>
        <v>42490.733530092592</v>
      </c>
    </row>
    <row r="534" spans="1:20" ht="42" x14ac:dyDescent="0.3">
      <c r="A534">
        <v>3579</v>
      </c>
      <c r="B534" s="3" t="s">
        <v>3578</v>
      </c>
      <c r="C534" s="3" t="s">
        <v>7689</v>
      </c>
      <c r="D534" s="6">
        <v>500</v>
      </c>
      <c r="E534" s="8">
        <v>500</v>
      </c>
      <c r="F534" t="s">
        <v>8218</v>
      </c>
      <c r="G534" t="s">
        <v>8224</v>
      </c>
      <c r="H534" t="s">
        <v>8246</v>
      </c>
      <c r="I534">
        <v>1459444656</v>
      </c>
      <c r="J534">
        <v>1456856256</v>
      </c>
      <c r="K534" t="b">
        <v>0</v>
      </c>
      <c r="L534">
        <v>14</v>
      </c>
      <c r="M534" t="b">
        <v>1</v>
      </c>
      <c r="N534" t="s">
        <v>8269</v>
      </c>
      <c r="O534" s="9">
        <f t="shared" si="32"/>
        <v>100</v>
      </c>
      <c r="P534">
        <f t="shared" si="33"/>
        <v>35.71</v>
      </c>
      <c r="Q534" s="11" t="s">
        <v>8315</v>
      </c>
      <c r="R534" t="s">
        <v>8316</v>
      </c>
      <c r="S534" s="16">
        <f t="shared" si="34"/>
        <v>42430.762222222227</v>
      </c>
      <c r="T534" s="16">
        <f t="shared" si="35"/>
        <v>42460.720555555556</v>
      </c>
    </row>
    <row r="535" spans="1:20" ht="42" x14ac:dyDescent="0.3">
      <c r="A535">
        <v>3580</v>
      </c>
      <c r="B535" s="3" t="s">
        <v>3579</v>
      </c>
      <c r="C535" s="3" t="s">
        <v>7690</v>
      </c>
      <c r="D535" s="6">
        <v>900</v>
      </c>
      <c r="E535" s="8">
        <v>1025</v>
      </c>
      <c r="F535" t="s">
        <v>8218</v>
      </c>
      <c r="G535" t="s">
        <v>8223</v>
      </c>
      <c r="H535" t="s">
        <v>8245</v>
      </c>
      <c r="I535">
        <v>1425185940</v>
      </c>
      <c r="J535">
        <v>1421900022</v>
      </c>
      <c r="K535" t="b">
        <v>0</v>
      </c>
      <c r="L535">
        <v>27</v>
      </c>
      <c r="M535" t="b">
        <v>1</v>
      </c>
      <c r="N535" t="s">
        <v>8269</v>
      </c>
      <c r="O535" s="9">
        <f t="shared" si="32"/>
        <v>114</v>
      </c>
      <c r="P535">
        <f t="shared" si="33"/>
        <v>37.96</v>
      </c>
      <c r="Q535" s="11" t="s">
        <v>8315</v>
      </c>
      <c r="R535" t="s">
        <v>8316</v>
      </c>
      <c r="S535" s="16">
        <f t="shared" si="34"/>
        <v>42026.176180555558</v>
      </c>
      <c r="T535" s="16">
        <f t="shared" si="35"/>
        <v>42064.207638888889</v>
      </c>
    </row>
    <row r="536" spans="1:20" ht="42" x14ac:dyDescent="0.3">
      <c r="A536">
        <v>3581</v>
      </c>
      <c r="B536" s="3" t="s">
        <v>3580</v>
      </c>
      <c r="C536" s="3" t="s">
        <v>7691</v>
      </c>
      <c r="D536" s="6">
        <v>1500</v>
      </c>
      <c r="E536" s="8">
        <v>1500</v>
      </c>
      <c r="F536" t="s">
        <v>8218</v>
      </c>
      <c r="G536" t="s">
        <v>8224</v>
      </c>
      <c r="H536" t="s">
        <v>8246</v>
      </c>
      <c r="I536">
        <v>1406719110</v>
      </c>
      <c r="J536">
        <v>1405509510</v>
      </c>
      <c r="K536" t="b">
        <v>0</v>
      </c>
      <c r="L536">
        <v>45</v>
      </c>
      <c r="M536" t="b">
        <v>1</v>
      </c>
      <c r="N536" t="s">
        <v>8269</v>
      </c>
      <c r="O536" s="9">
        <f t="shared" si="32"/>
        <v>100</v>
      </c>
      <c r="P536">
        <f t="shared" si="33"/>
        <v>33.33</v>
      </c>
      <c r="Q536" s="11" t="s">
        <v>8315</v>
      </c>
      <c r="R536" t="s">
        <v>8316</v>
      </c>
      <c r="S536" s="16">
        <f t="shared" si="34"/>
        <v>41836.471180555556</v>
      </c>
      <c r="T536" s="16">
        <f t="shared" si="35"/>
        <v>41850.471180555556</v>
      </c>
    </row>
    <row r="537" spans="1:20" ht="42" x14ac:dyDescent="0.3">
      <c r="A537">
        <v>3582</v>
      </c>
      <c r="B537" s="3" t="s">
        <v>3581</v>
      </c>
      <c r="C537" s="3" t="s">
        <v>7692</v>
      </c>
      <c r="D537" s="6">
        <v>1000</v>
      </c>
      <c r="E537" s="8">
        <v>2870</v>
      </c>
      <c r="F537" t="s">
        <v>8218</v>
      </c>
      <c r="G537" t="s">
        <v>8223</v>
      </c>
      <c r="H537" t="s">
        <v>8245</v>
      </c>
      <c r="I537">
        <v>1459822682</v>
      </c>
      <c r="J537">
        <v>1458613082</v>
      </c>
      <c r="K537" t="b">
        <v>0</v>
      </c>
      <c r="L537">
        <v>49</v>
      </c>
      <c r="M537" t="b">
        <v>1</v>
      </c>
      <c r="N537" t="s">
        <v>8269</v>
      </c>
      <c r="O537" s="9">
        <f t="shared" si="32"/>
        <v>287</v>
      </c>
      <c r="P537">
        <f t="shared" si="33"/>
        <v>58.57</v>
      </c>
      <c r="Q537" s="11" t="s">
        <v>8315</v>
      </c>
      <c r="R537" t="s">
        <v>8316</v>
      </c>
      <c r="S537" s="16">
        <f t="shared" si="34"/>
        <v>42451.095856481479</v>
      </c>
      <c r="T537" s="16">
        <f t="shared" si="35"/>
        <v>42465.095856481479</v>
      </c>
    </row>
    <row r="538" spans="1:20" ht="42" x14ac:dyDescent="0.3">
      <c r="A538">
        <v>3583</v>
      </c>
      <c r="B538" s="3" t="s">
        <v>3582</v>
      </c>
      <c r="C538" s="3" t="s">
        <v>7693</v>
      </c>
      <c r="D538" s="6">
        <v>3000</v>
      </c>
      <c r="E538" s="8">
        <v>3255</v>
      </c>
      <c r="F538" t="s">
        <v>8218</v>
      </c>
      <c r="G538" t="s">
        <v>8223</v>
      </c>
      <c r="H538" t="s">
        <v>8245</v>
      </c>
      <c r="I538">
        <v>1460970805</v>
      </c>
      <c r="J538">
        <v>1455790405</v>
      </c>
      <c r="K538" t="b">
        <v>0</v>
      </c>
      <c r="L538">
        <v>24</v>
      </c>
      <c r="M538" t="b">
        <v>1</v>
      </c>
      <c r="N538" t="s">
        <v>8269</v>
      </c>
      <c r="O538" s="9">
        <f t="shared" si="32"/>
        <v>109</v>
      </c>
      <c r="P538">
        <f t="shared" si="33"/>
        <v>135.63</v>
      </c>
      <c r="Q538" s="11" t="s">
        <v>8315</v>
      </c>
      <c r="R538" t="s">
        <v>8316</v>
      </c>
      <c r="S538" s="16">
        <f t="shared" si="34"/>
        <v>42418.425983796296</v>
      </c>
      <c r="T538" s="16">
        <f t="shared" si="35"/>
        <v>42478.384317129632</v>
      </c>
    </row>
    <row r="539" spans="1:20" ht="84" x14ac:dyDescent="0.3">
      <c r="A539">
        <v>3584</v>
      </c>
      <c r="B539" s="3" t="s">
        <v>3583</v>
      </c>
      <c r="C539" s="3" t="s">
        <v>7694</v>
      </c>
      <c r="D539" s="6">
        <v>3000</v>
      </c>
      <c r="E539" s="8">
        <v>3465</v>
      </c>
      <c r="F539" t="s">
        <v>8218</v>
      </c>
      <c r="G539" t="s">
        <v>8224</v>
      </c>
      <c r="H539" t="s">
        <v>8246</v>
      </c>
      <c r="I539">
        <v>1436772944</v>
      </c>
      <c r="J539">
        <v>1434180944</v>
      </c>
      <c r="K539" t="b">
        <v>0</v>
      </c>
      <c r="L539">
        <v>112</v>
      </c>
      <c r="M539" t="b">
        <v>1</v>
      </c>
      <c r="N539" t="s">
        <v>8269</v>
      </c>
      <c r="O539" s="9">
        <f t="shared" si="32"/>
        <v>116</v>
      </c>
      <c r="P539">
        <f t="shared" si="33"/>
        <v>30.94</v>
      </c>
      <c r="Q539" s="11" t="s">
        <v>8315</v>
      </c>
      <c r="R539" t="s">
        <v>8316</v>
      </c>
      <c r="S539" s="16">
        <f t="shared" si="34"/>
        <v>42168.316481481481</v>
      </c>
      <c r="T539" s="16">
        <f t="shared" si="35"/>
        <v>42198.316481481481</v>
      </c>
    </row>
    <row r="540" spans="1:20" ht="42" x14ac:dyDescent="0.3">
      <c r="A540">
        <v>3585</v>
      </c>
      <c r="B540" s="3" t="s">
        <v>3584</v>
      </c>
      <c r="C540" s="3" t="s">
        <v>7695</v>
      </c>
      <c r="D540" s="6">
        <v>3400</v>
      </c>
      <c r="E540" s="8">
        <v>4050</v>
      </c>
      <c r="F540" t="s">
        <v>8218</v>
      </c>
      <c r="G540" t="s">
        <v>8223</v>
      </c>
      <c r="H540" t="s">
        <v>8245</v>
      </c>
      <c r="I540">
        <v>1419181890</v>
      </c>
      <c r="J540">
        <v>1416589890</v>
      </c>
      <c r="K540" t="b">
        <v>0</v>
      </c>
      <c r="L540">
        <v>23</v>
      </c>
      <c r="M540" t="b">
        <v>1</v>
      </c>
      <c r="N540" t="s">
        <v>8269</v>
      </c>
      <c r="O540" s="9">
        <f t="shared" si="32"/>
        <v>119</v>
      </c>
      <c r="P540">
        <f t="shared" si="33"/>
        <v>176.09</v>
      </c>
      <c r="Q540" s="11" t="s">
        <v>8315</v>
      </c>
      <c r="R540" t="s">
        <v>8316</v>
      </c>
      <c r="S540" s="16">
        <f t="shared" si="34"/>
        <v>41964.716319444444</v>
      </c>
      <c r="T540" s="16">
        <f t="shared" si="35"/>
        <v>41994.716319444444</v>
      </c>
    </row>
    <row r="541" spans="1:20" x14ac:dyDescent="0.3">
      <c r="A541">
        <v>3586</v>
      </c>
      <c r="B541" s="3" t="s">
        <v>3585</v>
      </c>
      <c r="C541" s="3" t="s">
        <v>7696</v>
      </c>
      <c r="D541" s="6">
        <v>7500</v>
      </c>
      <c r="E541" s="8">
        <v>8207</v>
      </c>
      <c r="F541" t="s">
        <v>8218</v>
      </c>
      <c r="G541" t="s">
        <v>8223</v>
      </c>
      <c r="H541" t="s">
        <v>8245</v>
      </c>
      <c r="I541">
        <v>1474649070</v>
      </c>
      <c r="J541">
        <v>1469465070</v>
      </c>
      <c r="K541" t="b">
        <v>0</v>
      </c>
      <c r="L541">
        <v>54</v>
      </c>
      <c r="M541" t="b">
        <v>1</v>
      </c>
      <c r="N541" t="s">
        <v>8269</v>
      </c>
      <c r="O541" s="9">
        <f t="shared" si="32"/>
        <v>109</v>
      </c>
      <c r="P541">
        <f t="shared" si="33"/>
        <v>151.97999999999999</v>
      </c>
      <c r="Q541" s="11" t="s">
        <v>8315</v>
      </c>
      <c r="R541" t="s">
        <v>8316</v>
      </c>
      <c r="S541" s="16">
        <f t="shared" si="34"/>
        <v>42576.697569444441</v>
      </c>
      <c r="T541" s="16">
        <f t="shared" si="35"/>
        <v>42636.697569444441</v>
      </c>
    </row>
    <row r="542" spans="1:20" ht="42" x14ac:dyDescent="0.3">
      <c r="A542">
        <v>3587</v>
      </c>
      <c r="B542" s="3" t="s">
        <v>3586</v>
      </c>
      <c r="C542" s="3" t="s">
        <v>7697</v>
      </c>
      <c r="D542" s="6">
        <v>500</v>
      </c>
      <c r="E542" s="8">
        <v>633</v>
      </c>
      <c r="F542" t="s">
        <v>8218</v>
      </c>
      <c r="G542" t="s">
        <v>8224</v>
      </c>
      <c r="H542" t="s">
        <v>8246</v>
      </c>
      <c r="I542">
        <v>1467054000</v>
      </c>
      <c r="J542">
        <v>1463144254</v>
      </c>
      <c r="K542" t="b">
        <v>0</v>
      </c>
      <c r="L542">
        <v>28</v>
      </c>
      <c r="M542" t="b">
        <v>1</v>
      </c>
      <c r="N542" t="s">
        <v>8269</v>
      </c>
      <c r="O542" s="9">
        <f t="shared" si="32"/>
        <v>127</v>
      </c>
      <c r="P542">
        <f t="shared" si="33"/>
        <v>22.61</v>
      </c>
      <c r="Q542" s="11" t="s">
        <v>8315</v>
      </c>
      <c r="R542" t="s">
        <v>8316</v>
      </c>
      <c r="S542" s="16">
        <f t="shared" si="34"/>
        <v>42503.539976851855</v>
      </c>
      <c r="T542" s="16">
        <f t="shared" si="35"/>
        <v>42548.791666666672</v>
      </c>
    </row>
    <row r="543" spans="1:20" ht="42" x14ac:dyDescent="0.3">
      <c r="A543">
        <v>3588</v>
      </c>
      <c r="B543" s="3" t="s">
        <v>3587</v>
      </c>
      <c r="C543" s="3" t="s">
        <v>7698</v>
      </c>
      <c r="D543" s="6">
        <v>200</v>
      </c>
      <c r="E543" s="8">
        <v>201</v>
      </c>
      <c r="F543" t="s">
        <v>8218</v>
      </c>
      <c r="G543" t="s">
        <v>8224</v>
      </c>
      <c r="H543" t="s">
        <v>8246</v>
      </c>
      <c r="I543">
        <v>1430348400</v>
      </c>
      <c r="J543">
        <v>1428436410</v>
      </c>
      <c r="K543" t="b">
        <v>0</v>
      </c>
      <c r="L543">
        <v>11</v>
      </c>
      <c r="M543" t="b">
        <v>1</v>
      </c>
      <c r="N543" t="s">
        <v>8269</v>
      </c>
      <c r="O543" s="9">
        <f t="shared" si="32"/>
        <v>101</v>
      </c>
      <c r="P543">
        <f t="shared" si="33"/>
        <v>18.27</v>
      </c>
      <c r="Q543" s="11" t="s">
        <v>8315</v>
      </c>
      <c r="R543" t="s">
        <v>8316</v>
      </c>
      <c r="S543" s="16">
        <f t="shared" si="34"/>
        <v>42101.828819444447</v>
      </c>
      <c r="T543" s="16">
        <f t="shared" si="35"/>
        <v>42123.958333333328</v>
      </c>
    </row>
    <row r="544" spans="1:20" ht="42" x14ac:dyDescent="0.3">
      <c r="A544">
        <v>3589</v>
      </c>
      <c r="B544" s="3" t="s">
        <v>3588</v>
      </c>
      <c r="C544" s="3" t="s">
        <v>7699</v>
      </c>
      <c r="D544" s="6">
        <v>4000</v>
      </c>
      <c r="E544" s="8">
        <v>5100</v>
      </c>
      <c r="F544" t="s">
        <v>8218</v>
      </c>
      <c r="G544" t="s">
        <v>8223</v>
      </c>
      <c r="H544" t="s">
        <v>8245</v>
      </c>
      <c r="I544">
        <v>1432654347</v>
      </c>
      <c r="J544">
        <v>1430494347</v>
      </c>
      <c r="K544" t="b">
        <v>0</v>
      </c>
      <c r="L544">
        <v>62</v>
      </c>
      <c r="M544" t="b">
        <v>1</v>
      </c>
      <c r="N544" t="s">
        <v>8269</v>
      </c>
      <c r="O544" s="9">
        <f t="shared" si="32"/>
        <v>128</v>
      </c>
      <c r="P544">
        <f t="shared" si="33"/>
        <v>82.26</v>
      </c>
      <c r="Q544" s="11" t="s">
        <v>8315</v>
      </c>
      <c r="R544" t="s">
        <v>8316</v>
      </c>
      <c r="S544" s="16">
        <f t="shared" si="34"/>
        <v>42125.647534722222</v>
      </c>
      <c r="T544" s="16">
        <f t="shared" si="35"/>
        <v>42150.647534722222</v>
      </c>
    </row>
    <row r="545" spans="1:20" ht="42" x14ac:dyDescent="0.3">
      <c r="A545">
        <v>3590</v>
      </c>
      <c r="B545" s="3" t="s">
        <v>3589</v>
      </c>
      <c r="C545" s="3" t="s">
        <v>7700</v>
      </c>
      <c r="D545" s="6">
        <v>5000</v>
      </c>
      <c r="E545" s="8">
        <v>5003</v>
      </c>
      <c r="F545" t="s">
        <v>8218</v>
      </c>
      <c r="G545" t="s">
        <v>8224</v>
      </c>
      <c r="H545" t="s">
        <v>8246</v>
      </c>
      <c r="I545">
        <v>1413792034</v>
      </c>
      <c r="J545">
        <v>1411200034</v>
      </c>
      <c r="K545" t="b">
        <v>0</v>
      </c>
      <c r="L545">
        <v>73</v>
      </c>
      <c r="M545" t="b">
        <v>1</v>
      </c>
      <c r="N545" t="s">
        <v>8269</v>
      </c>
      <c r="O545" s="9">
        <f t="shared" si="32"/>
        <v>100</v>
      </c>
      <c r="P545">
        <f t="shared" si="33"/>
        <v>68.53</v>
      </c>
      <c r="Q545" s="11" t="s">
        <v>8315</v>
      </c>
      <c r="R545" t="s">
        <v>8316</v>
      </c>
      <c r="S545" s="16">
        <f t="shared" si="34"/>
        <v>41902.333726851852</v>
      </c>
      <c r="T545" s="16">
        <f t="shared" si="35"/>
        <v>41932.333726851852</v>
      </c>
    </row>
    <row r="546" spans="1:20" ht="42" x14ac:dyDescent="0.3">
      <c r="A546">
        <v>3591</v>
      </c>
      <c r="B546" s="3" t="s">
        <v>3590</v>
      </c>
      <c r="C546" s="3" t="s">
        <v>7701</v>
      </c>
      <c r="D546" s="6">
        <v>700</v>
      </c>
      <c r="E546" s="8">
        <v>1225</v>
      </c>
      <c r="F546" t="s">
        <v>8218</v>
      </c>
      <c r="G546" t="s">
        <v>8223</v>
      </c>
      <c r="H546" t="s">
        <v>8245</v>
      </c>
      <c r="I546">
        <v>1422075540</v>
      </c>
      <c r="J546">
        <v>1419979544</v>
      </c>
      <c r="K546" t="b">
        <v>0</v>
      </c>
      <c r="L546">
        <v>18</v>
      </c>
      <c r="M546" t="b">
        <v>1</v>
      </c>
      <c r="N546" t="s">
        <v>8269</v>
      </c>
      <c r="O546" s="9">
        <f t="shared" si="32"/>
        <v>175</v>
      </c>
      <c r="P546">
        <f t="shared" si="33"/>
        <v>68.06</v>
      </c>
      <c r="Q546" s="11" t="s">
        <v>8315</v>
      </c>
      <c r="R546" t="s">
        <v>8316</v>
      </c>
      <c r="S546" s="16">
        <f t="shared" si="34"/>
        <v>42003.948425925926</v>
      </c>
      <c r="T546" s="16">
        <f t="shared" si="35"/>
        <v>42028.207638888889</v>
      </c>
    </row>
    <row r="547" spans="1:20" ht="42" x14ac:dyDescent="0.3">
      <c r="A547">
        <v>3592</v>
      </c>
      <c r="B547" s="3" t="s">
        <v>3591</v>
      </c>
      <c r="C547" s="3" t="s">
        <v>7702</v>
      </c>
      <c r="D547" s="6">
        <v>2000</v>
      </c>
      <c r="E547" s="8">
        <v>2545</v>
      </c>
      <c r="F547" t="s">
        <v>8218</v>
      </c>
      <c r="G547" t="s">
        <v>8223</v>
      </c>
      <c r="H547" t="s">
        <v>8245</v>
      </c>
      <c r="I547">
        <v>1423630740</v>
      </c>
      <c r="J547">
        <v>1418673307</v>
      </c>
      <c r="K547" t="b">
        <v>0</v>
      </c>
      <c r="L547">
        <v>35</v>
      </c>
      <c r="M547" t="b">
        <v>1</v>
      </c>
      <c r="N547" t="s">
        <v>8269</v>
      </c>
      <c r="O547" s="9">
        <f t="shared" si="32"/>
        <v>127</v>
      </c>
      <c r="P547">
        <f t="shared" si="33"/>
        <v>72.709999999999994</v>
      </c>
      <c r="Q547" s="11" t="s">
        <v>8315</v>
      </c>
      <c r="R547" t="s">
        <v>8316</v>
      </c>
      <c r="S547" s="16">
        <f t="shared" si="34"/>
        <v>41988.829942129625</v>
      </c>
      <c r="T547" s="16">
        <f t="shared" si="35"/>
        <v>42046.207638888889</v>
      </c>
    </row>
    <row r="548" spans="1:20" ht="42" x14ac:dyDescent="0.3">
      <c r="A548">
        <v>3593</v>
      </c>
      <c r="B548" s="3" t="s">
        <v>3592</v>
      </c>
      <c r="C548" s="3" t="s">
        <v>7703</v>
      </c>
      <c r="D548" s="6">
        <v>3000</v>
      </c>
      <c r="E548" s="8">
        <v>3319</v>
      </c>
      <c r="F548" t="s">
        <v>8218</v>
      </c>
      <c r="G548" t="s">
        <v>8223</v>
      </c>
      <c r="H548" t="s">
        <v>8245</v>
      </c>
      <c r="I548">
        <v>1420489560</v>
      </c>
      <c r="J548">
        <v>1417469639</v>
      </c>
      <c r="K548" t="b">
        <v>0</v>
      </c>
      <c r="L548">
        <v>43</v>
      </c>
      <c r="M548" t="b">
        <v>1</v>
      </c>
      <c r="N548" t="s">
        <v>8269</v>
      </c>
      <c r="O548" s="9">
        <f t="shared" si="32"/>
        <v>111</v>
      </c>
      <c r="P548">
        <f t="shared" si="33"/>
        <v>77.19</v>
      </c>
      <c r="Q548" s="11" t="s">
        <v>8315</v>
      </c>
      <c r="R548" t="s">
        <v>8316</v>
      </c>
      <c r="S548" s="16">
        <f t="shared" si="34"/>
        <v>41974.898599537039</v>
      </c>
      <c r="T548" s="16">
        <f t="shared" si="35"/>
        <v>42009.851388888885</v>
      </c>
    </row>
    <row r="549" spans="1:20" ht="42" x14ac:dyDescent="0.3">
      <c r="A549">
        <v>3594</v>
      </c>
      <c r="B549" s="3" t="s">
        <v>3593</v>
      </c>
      <c r="C549" s="3" t="s">
        <v>7704</v>
      </c>
      <c r="D549" s="6">
        <v>1600</v>
      </c>
      <c r="E549" s="8">
        <v>2015</v>
      </c>
      <c r="F549" t="s">
        <v>8218</v>
      </c>
      <c r="G549" t="s">
        <v>8223</v>
      </c>
      <c r="H549" t="s">
        <v>8245</v>
      </c>
      <c r="I549">
        <v>1472952982</v>
      </c>
      <c r="J549">
        <v>1470792982</v>
      </c>
      <c r="K549" t="b">
        <v>0</v>
      </c>
      <c r="L549">
        <v>36</v>
      </c>
      <c r="M549" t="b">
        <v>1</v>
      </c>
      <c r="N549" t="s">
        <v>8269</v>
      </c>
      <c r="O549" s="9">
        <f t="shared" si="32"/>
        <v>126</v>
      </c>
      <c r="P549">
        <f t="shared" si="33"/>
        <v>55.97</v>
      </c>
      <c r="Q549" s="11" t="s">
        <v>8315</v>
      </c>
      <c r="R549" t="s">
        <v>8316</v>
      </c>
      <c r="S549" s="16">
        <f t="shared" si="34"/>
        <v>42592.066921296297</v>
      </c>
      <c r="T549" s="16">
        <f t="shared" si="35"/>
        <v>42617.066921296297</v>
      </c>
    </row>
    <row r="550" spans="1:20" ht="28" x14ac:dyDescent="0.3">
      <c r="A550">
        <v>3595</v>
      </c>
      <c r="B550" s="3" t="s">
        <v>3594</v>
      </c>
      <c r="C550" s="3" t="s">
        <v>7705</v>
      </c>
      <c r="D550" s="6">
        <v>2600</v>
      </c>
      <c r="E550" s="8">
        <v>3081</v>
      </c>
      <c r="F550" t="s">
        <v>8218</v>
      </c>
      <c r="G550" t="s">
        <v>8223</v>
      </c>
      <c r="H550" t="s">
        <v>8245</v>
      </c>
      <c r="I550">
        <v>1426229940</v>
      </c>
      <c r="J550">
        <v>1423959123</v>
      </c>
      <c r="K550" t="b">
        <v>0</v>
      </c>
      <c r="L550">
        <v>62</v>
      </c>
      <c r="M550" t="b">
        <v>1</v>
      </c>
      <c r="N550" t="s">
        <v>8269</v>
      </c>
      <c r="O550" s="9">
        <f t="shared" si="32"/>
        <v>119</v>
      </c>
      <c r="P550">
        <f t="shared" si="33"/>
        <v>49.69</v>
      </c>
      <c r="Q550" s="11" t="s">
        <v>8315</v>
      </c>
      <c r="R550" t="s">
        <v>8316</v>
      </c>
      <c r="S550" s="16">
        <f t="shared" si="34"/>
        <v>42050.008368055554</v>
      </c>
      <c r="T550" s="16">
        <f t="shared" si="35"/>
        <v>42076.290972222225</v>
      </c>
    </row>
    <row r="551" spans="1:20" ht="42" x14ac:dyDescent="0.3">
      <c r="A551">
        <v>3596</v>
      </c>
      <c r="B551" s="3" t="s">
        <v>3595</v>
      </c>
      <c r="C551" s="3" t="s">
        <v>7706</v>
      </c>
      <c r="D551" s="6">
        <v>1100</v>
      </c>
      <c r="E551" s="8">
        <v>1185</v>
      </c>
      <c r="F551" t="s">
        <v>8218</v>
      </c>
      <c r="G551" t="s">
        <v>8228</v>
      </c>
      <c r="H551" t="s">
        <v>8250</v>
      </c>
      <c r="I551">
        <v>1409072982</v>
      </c>
      <c r="J551">
        <v>1407258582</v>
      </c>
      <c r="K551" t="b">
        <v>0</v>
      </c>
      <c r="L551">
        <v>15</v>
      </c>
      <c r="M551" t="b">
        <v>1</v>
      </c>
      <c r="N551" t="s">
        <v>8269</v>
      </c>
      <c r="O551" s="9">
        <f t="shared" si="32"/>
        <v>108</v>
      </c>
      <c r="P551">
        <f t="shared" si="33"/>
        <v>79</v>
      </c>
      <c r="Q551" s="11" t="s">
        <v>8315</v>
      </c>
      <c r="R551" t="s">
        <v>8316</v>
      </c>
      <c r="S551" s="16">
        <f t="shared" si="34"/>
        <v>41856.715069444443</v>
      </c>
      <c r="T551" s="16">
        <f t="shared" si="35"/>
        <v>41877.715069444443</v>
      </c>
    </row>
    <row r="552" spans="1:20" ht="28" x14ac:dyDescent="0.3">
      <c r="A552">
        <v>3597</v>
      </c>
      <c r="B552" s="3" t="s">
        <v>3596</v>
      </c>
      <c r="C552" s="3" t="s">
        <v>7707</v>
      </c>
      <c r="D552" s="6">
        <v>2500</v>
      </c>
      <c r="E552" s="8">
        <v>2565</v>
      </c>
      <c r="F552" t="s">
        <v>8218</v>
      </c>
      <c r="G552" t="s">
        <v>8223</v>
      </c>
      <c r="H552" t="s">
        <v>8245</v>
      </c>
      <c r="I552">
        <v>1456984740</v>
      </c>
      <c r="J552">
        <v>1455717790</v>
      </c>
      <c r="K552" t="b">
        <v>0</v>
      </c>
      <c r="L552">
        <v>33</v>
      </c>
      <c r="M552" t="b">
        <v>1</v>
      </c>
      <c r="N552" t="s">
        <v>8269</v>
      </c>
      <c r="O552" s="9">
        <f t="shared" si="32"/>
        <v>103</v>
      </c>
      <c r="P552">
        <f t="shared" si="33"/>
        <v>77.73</v>
      </c>
      <c r="Q552" s="11" t="s">
        <v>8315</v>
      </c>
      <c r="R552" t="s">
        <v>8316</v>
      </c>
      <c r="S552" s="16">
        <f t="shared" si="34"/>
        <v>42417.585532407407</v>
      </c>
      <c r="T552" s="16">
        <f t="shared" si="35"/>
        <v>42432.249305555553</v>
      </c>
    </row>
    <row r="553" spans="1:20" ht="42" x14ac:dyDescent="0.3">
      <c r="A553">
        <v>3598</v>
      </c>
      <c r="B553" s="3" t="s">
        <v>3597</v>
      </c>
      <c r="C553" s="3" t="s">
        <v>7708</v>
      </c>
      <c r="D553" s="6">
        <v>1000</v>
      </c>
      <c r="E553" s="8">
        <v>1101</v>
      </c>
      <c r="F553" t="s">
        <v>8218</v>
      </c>
      <c r="G553" t="s">
        <v>8223</v>
      </c>
      <c r="H553" t="s">
        <v>8245</v>
      </c>
      <c r="I553">
        <v>1409720340</v>
      </c>
      <c r="J553">
        <v>1408129822</v>
      </c>
      <c r="K553" t="b">
        <v>0</v>
      </c>
      <c r="L553">
        <v>27</v>
      </c>
      <c r="M553" t="b">
        <v>1</v>
      </c>
      <c r="N553" t="s">
        <v>8269</v>
      </c>
      <c r="O553" s="9">
        <f t="shared" si="32"/>
        <v>110</v>
      </c>
      <c r="P553">
        <f t="shared" si="33"/>
        <v>40.78</v>
      </c>
      <c r="Q553" s="11" t="s">
        <v>8315</v>
      </c>
      <c r="R553" t="s">
        <v>8316</v>
      </c>
      <c r="S553" s="16">
        <f t="shared" si="34"/>
        <v>41866.79886574074</v>
      </c>
      <c r="T553" s="16">
        <f t="shared" si="35"/>
        <v>41885.207638888889</v>
      </c>
    </row>
    <row r="554" spans="1:20" ht="42" x14ac:dyDescent="0.3">
      <c r="A554">
        <v>3599</v>
      </c>
      <c r="B554" s="3" t="s">
        <v>3598</v>
      </c>
      <c r="C554" s="3" t="s">
        <v>7709</v>
      </c>
      <c r="D554" s="6">
        <v>500</v>
      </c>
      <c r="E554" s="8">
        <v>1010</v>
      </c>
      <c r="F554" t="s">
        <v>8218</v>
      </c>
      <c r="G554" t="s">
        <v>8223</v>
      </c>
      <c r="H554" t="s">
        <v>8245</v>
      </c>
      <c r="I554">
        <v>1440892800</v>
      </c>
      <c r="J554">
        <v>1438715077</v>
      </c>
      <c r="K554" t="b">
        <v>0</v>
      </c>
      <c r="L554">
        <v>17</v>
      </c>
      <c r="M554" t="b">
        <v>1</v>
      </c>
      <c r="N554" t="s">
        <v>8269</v>
      </c>
      <c r="O554" s="9">
        <f t="shared" si="32"/>
        <v>202</v>
      </c>
      <c r="P554">
        <f t="shared" si="33"/>
        <v>59.41</v>
      </c>
      <c r="Q554" s="11" t="s">
        <v>8315</v>
      </c>
      <c r="R554" t="s">
        <v>8316</v>
      </c>
      <c r="S554" s="16">
        <f t="shared" si="34"/>
        <v>42220.79487268519</v>
      </c>
      <c r="T554" s="16">
        <f t="shared" si="35"/>
        <v>42246</v>
      </c>
    </row>
    <row r="555" spans="1:20" ht="28" x14ac:dyDescent="0.3">
      <c r="A555">
        <v>3600</v>
      </c>
      <c r="B555" s="3" t="s">
        <v>3599</v>
      </c>
      <c r="C555" s="3" t="s">
        <v>7710</v>
      </c>
      <c r="D555" s="6">
        <v>10</v>
      </c>
      <c r="E555" s="8">
        <v>13</v>
      </c>
      <c r="F555" t="s">
        <v>8218</v>
      </c>
      <c r="G555" t="s">
        <v>8223</v>
      </c>
      <c r="H555" t="s">
        <v>8245</v>
      </c>
      <c r="I555">
        <v>1476390164</v>
      </c>
      <c r="J555">
        <v>1473970964</v>
      </c>
      <c r="K555" t="b">
        <v>0</v>
      </c>
      <c r="L555">
        <v>4</v>
      </c>
      <c r="M555" t="b">
        <v>1</v>
      </c>
      <c r="N555" t="s">
        <v>8269</v>
      </c>
      <c r="O555" s="9">
        <f t="shared" si="32"/>
        <v>130</v>
      </c>
      <c r="P555">
        <f t="shared" si="33"/>
        <v>3.25</v>
      </c>
      <c r="Q555" s="11" t="s">
        <v>8315</v>
      </c>
      <c r="R555" t="s">
        <v>8316</v>
      </c>
      <c r="S555" s="16">
        <f t="shared" si="34"/>
        <v>42628.849120370374</v>
      </c>
      <c r="T555" s="16">
        <f t="shared" si="35"/>
        <v>42656.849120370374</v>
      </c>
    </row>
    <row r="556" spans="1:20" ht="42" x14ac:dyDescent="0.3">
      <c r="A556">
        <v>3601</v>
      </c>
      <c r="B556" s="3" t="s">
        <v>3600</v>
      </c>
      <c r="C556" s="3" t="s">
        <v>7711</v>
      </c>
      <c r="D556" s="6">
        <v>2000</v>
      </c>
      <c r="E556" s="8">
        <v>2087</v>
      </c>
      <c r="F556" t="s">
        <v>8218</v>
      </c>
      <c r="G556" t="s">
        <v>8224</v>
      </c>
      <c r="H556" t="s">
        <v>8246</v>
      </c>
      <c r="I556">
        <v>1421452682</v>
      </c>
      <c r="J556">
        <v>1418860682</v>
      </c>
      <c r="K556" t="b">
        <v>0</v>
      </c>
      <c r="L556">
        <v>53</v>
      </c>
      <c r="M556" t="b">
        <v>1</v>
      </c>
      <c r="N556" t="s">
        <v>8269</v>
      </c>
      <c r="O556" s="9">
        <f t="shared" si="32"/>
        <v>104</v>
      </c>
      <c r="P556">
        <f t="shared" si="33"/>
        <v>39.380000000000003</v>
      </c>
      <c r="Q556" s="11" t="s">
        <v>8315</v>
      </c>
      <c r="R556" t="s">
        <v>8316</v>
      </c>
      <c r="S556" s="16">
        <f t="shared" si="34"/>
        <v>41990.99863425926</v>
      </c>
      <c r="T556" s="16">
        <f t="shared" si="35"/>
        <v>42020.99863425926</v>
      </c>
    </row>
    <row r="557" spans="1:20" ht="42" x14ac:dyDescent="0.3">
      <c r="A557">
        <v>3602</v>
      </c>
      <c r="B557" s="3" t="s">
        <v>3601</v>
      </c>
      <c r="C557" s="3" t="s">
        <v>7712</v>
      </c>
      <c r="D557" s="6">
        <v>4000</v>
      </c>
      <c r="E557" s="8">
        <v>4002</v>
      </c>
      <c r="F557" t="s">
        <v>8218</v>
      </c>
      <c r="G557" t="s">
        <v>8223</v>
      </c>
      <c r="H557" t="s">
        <v>8245</v>
      </c>
      <c r="I557">
        <v>1463520479</v>
      </c>
      <c r="J557">
        <v>1458336479</v>
      </c>
      <c r="K557" t="b">
        <v>0</v>
      </c>
      <c r="L557">
        <v>49</v>
      </c>
      <c r="M557" t="b">
        <v>1</v>
      </c>
      <c r="N557" t="s">
        <v>8269</v>
      </c>
      <c r="O557" s="9">
        <f t="shared" si="32"/>
        <v>100</v>
      </c>
      <c r="P557">
        <f t="shared" si="33"/>
        <v>81.67</v>
      </c>
      <c r="Q557" s="11" t="s">
        <v>8315</v>
      </c>
      <c r="R557" t="s">
        <v>8316</v>
      </c>
      <c r="S557" s="16">
        <f t="shared" si="34"/>
        <v>42447.894432870366</v>
      </c>
      <c r="T557" s="16">
        <f t="shared" si="35"/>
        <v>42507.894432870366</v>
      </c>
    </row>
    <row r="558" spans="1:20" ht="42" x14ac:dyDescent="0.3">
      <c r="A558">
        <v>3603</v>
      </c>
      <c r="B558" s="3" t="s">
        <v>3602</v>
      </c>
      <c r="C558" s="3" t="s">
        <v>7713</v>
      </c>
      <c r="D558" s="6">
        <v>1500</v>
      </c>
      <c r="E558" s="8">
        <v>2560</v>
      </c>
      <c r="F558" t="s">
        <v>8218</v>
      </c>
      <c r="G558" t="s">
        <v>8223</v>
      </c>
      <c r="H558" t="s">
        <v>8245</v>
      </c>
      <c r="I558">
        <v>1446759880</v>
      </c>
      <c r="J558">
        <v>1444164280</v>
      </c>
      <c r="K558" t="b">
        <v>0</v>
      </c>
      <c r="L558">
        <v>57</v>
      </c>
      <c r="M558" t="b">
        <v>1</v>
      </c>
      <c r="N558" t="s">
        <v>8269</v>
      </c>
      <c r="O558" s="9">
        <f t="shared" si="32"/>
        <v>171</v>
      </c>
      <c r="P558">
        <f t="shared" si="33"/>
        <v>44.91</v>
      </c>
      <c r="Q558" s="11" t="s">
        <v>8315</v>
      </c>
      <c r="R558" t="s">
        <v>8316</v>
      </c>
      <c r="S558" s="16">
        <f t="shared" si="34"/>
        <v>42283.864351851851</v>
      </c>
      <c r="T558" s="16">
        <f t="shared" si="35"/>
        <v>42313.906018518523</v>
      </c>
    </row>
    <row r="559" spans="1:20" ht="42" x14ac:dyDescent="0.3">
      <c r="A559">
        <v>3604</v>
      </c>
      <c r="B559" s="3" t="s">
        <v>3603</v>
      </c>
      <c r="C559" s="3" t="s">
        <v>7714</v>
      </c>
      <c r="D559" s="6">
        <v>3000</v>
      </c>
      <c r="E559" s="8">
        <v>3385</v>
      </c>
      <c r="F559" t="s">
        <v>8218</v>
      </c>
      <c r="G559" t="s">
        <v>8223</v>
      </c>
      <c r="H559" t="s">
        <v>8245</v>
      </c>
      <c r="I559">
        <v>1461913140</v>
      </c>
      <c r="J559">
        <v>1461370956</v>
      </c>
      <c r="K559" t="b">
        <v>0</v>
      </c>
      <c r="L559">
        <v>69</v>
      </c>
      <c r="M559" t="b">
        <v>1</v>
      </c>
      <c r="N559" t="s">
        <v>8269</v>
      </c>
      <c r="O559" s="9">
        <f t="shared" si="32"/>
        <v>113</v>
      </c>
      <c r="P559">
        <f t="shared" si="33"/>
        <v>49.06</v>
      </c>
      <c r="Q559" s="11" t="s">
        <v>8315</v>
      </c>
      <c r="R559" t="s">
        <v>8316</v>
      </c>
      <c r="S559" s="16">
        <f t="shared" si="34"/>
        <v>42483.015694444446</v>
      </c>
      <c r="T559" s="16">
        <f t="shared" si="35"/>
        <v>42489.290972222225</v>
      </c>
    </row>
    <row r="560" spans="1:20" ht="56" x14ac:dyDescent="0.3">
      <c r="A560">
        <v>3605</v>
      </c>
      <c r="B560" s="3" t="s">
        <v>3604</v>
      </c>
      <c r="C560" s="3" t="s">
        <v>7715</v>
      </c>
      <c r="D560" s="6">
        <v>250</v>
      </c>
      <c r="E560" s="8">
        <v>460</v>
      </c>
      <c r="F560" t="s">
        <v>8218</v>
      </c>
      <c r="G560" t="s">
        <v>8224</v>
      </c>
      <c r="H560" t="s">
        <v>8246</v>
      </c>
      <c r="I560">
        <v>1455390126</v>
      </c>
      <c r="J560">
        <v>1452798126</v>
      </c>
      <c r="K560" t="b">
        <v>0</v>
      </c>
      <c r="L560">
        <v>15</v>
      </c>
      <c r="M560" t="b">
        <v>1</v>
      </c>
      <c r="N560" t="s">
        <v>8269</v>
      </c>
      <c r="O560" s="9">
        <f t="shared" si="32"/>
        <v>184</v>
      </c>
      <c r="P560">
        <f t="shared" si="33"/>
        <v>30.67</v>
      </c>
      <c r="Q560" s="11" t="s">
        <v>8315</v>
      </c>
      <c r="R560" t="s">
        <v>8316</v>
      </c>
      <c r="S560" s="16">
        <f t="shared" si="34"/>
        <v>42383.793124999997</v>
      </c>
      <c r="T560" s="16">
        <f t="shared" si="35"/>
        <v>42413.793124999997</v>
      </c>
    </row>
    <row r="561" spans="1:20" ht="42" x14ac:dyDescent="0.3">
      <c r="A561">
        <v>3606</v>
      </c>
      <c r="B561" s="3" t="s">
        <v>3605</v>
      </c>
      <c r="C561" s="3" t="s">
        <v>7716</v>
      </c>
      <c r="D561" s="6">
        <v>3000</v>
      </c>
      <c r="E561" s="8">
        <v>3908</v>
      </c>
      <c r="F561" t="s">
        <v>8218</v>
      </c>
      <c r="G561" t="s">
        <v>8224</v>
      </c>
      <c r="H561" t="s">
        <v>8246</v>
      </c>
      <c r="I561">
        <v>1471185057</v>
      </c>
      <c r="J561">
        <v>1468593057</v>
      </c>
      <c r="K561" t="b">
        <v>0</v>
      </c>
      <c r="L561">
        <v>64</v>
      </c>
      <c r="M561" t="b">
        <v>1</v>
      </c>
      <c r="N561" t="s">
        <v>8269</v>
      </c>
      <c r="O561" s="9">
        <f t="shared" si="32"/>
        <v>130</v>
      </c>
      <c r="P561">
        <f t="shared" si="33"/>
        <v>61.06</v>
      </c>
      <c r="Q561" s="11" t="s">
        <v>8315</v>
      </c>
      <c r="R561" t="s">
        <v>8316</v>
      </c>
      <c r="S561" s="16">
        <f t="shared" si="34"/>
        <v>42566.604826388888</v>
      </c>
      <c r="T561" s="16">
        <f t="shared" si="35"/>
        <v>42596.604826388888</v>
      </c>
    </row>
    <row r="562" spans="1:20" ht="28" x14ac:dyDescent="0.3">
      <c r="A562">
        <v>3607</v>
      </c>
      <c r="B562" s="3" t="s">
        <v>3606</v>
      </c>
      <c r="C562" s="3" t="s">
        <v>7717</v>
      </c>
      <c r="D562" s="6">
        <v>550</v>
      </c>
      <c r="E562" s="8">
        <v>580</v>
      </c>
      <c r="F562" t="s">
        <v>8218</v>
      </c>
      <c r="G562" t="s">
        <v>8224</v>
      </c>
      <c r="H562" t="s">
        <v>8246</v>
      </c>
      <c r="I562">
        <v>1450137600</v>
      </c>
      <c r="J562">
        <v>1448924882</v>
      </c>
      <c r="K562" t="b">
        <v>0</v>
      </c>
      <c r="L562">
        <v>20</v>
      </c>
      <c r="M562" t="b">
        <v>1</v>
      </c>
      <c r="N562" t="s">
        <v>8269</v>
      </c>
      <c r="O562" s="9">
        <f t="shared" si="32"/>
        <v>105</v>
      </c>
      <c r="P562">
        <f t="shared" si="33"/>
        <v>29</v>
      </c>
      <c r="Q562" s="11" t="s">
        <v>8315</v>
      </c>
      <c r="R562" t="s">
        <v>8316</v>
      </c>
      <c r="S562" s="16">
        <f t="shared" si="34"/>
        <v>42338.963912037041</v>
      </c>
      <c r="T562" s="16">
        <f t="shared" si="35"/>
        <v>42353</v>
      </c>
    </row>
    <row r="563" spans="1:20" ht="42" x14ac:dyDescent="0.3">
      <c r="A563">
        <v>3608</v>
      </c>
      <c r="B563" s="3" t="s">
        <v>3607</v>
      </c>
      <c r="C563" s="3" t="s">
        <v>7718</v>
      </c>
      <c r="D563" s="6">
        <v>800</v>
      </c>
      <c r="E563" s="8">
        <v>800</v>
      </c>
      <c r="F563" t="s">
        <v>8218</v>
      </c>
      <c r="G563" t="s">
        <v>8224</v>
      </c>
      <c r="H563" t="s">
        <v>8246</v>
      </c>
      <c r="I563">
        <v>1466172000</v>
      </c>
      <c r="J563">
        <v>1463418090</v>
      </c>
      <c r="K563" t="b">
        <v>0</v>
      </c>
      <c r="L563">
        <v>27</v>
      </c>
      <c r="M563" t="b">
        <v>1</v>
      </c>
      <c r="N563" t="s">
        <v>8269</v>
      </c>
      <c r="O563" s="9">
        <f t="shared" si="32"/>
        <v>100</v>
      </c>
      <c r="P563">
        <f t="shared" si="33"/>
        <v>29.63</v>
      </c>
      <c r="Q563" s="11" t="s">
        <v>8315</v>
      </c>
      <c r="R563" t="s">
        <v>8316</v>
      </c>
      <c r="S563" s="16">
        <f t="shared" si="34"/>
        <v>42506.709375000006</v>
      </c>
      <c r="T563" s="16">
        <f t="shared" si="35"/>
        <v>42538.583333333328</v>
      </c>
    </row>
    <row r="564" spans="1:20" ht="42" x14ac:dyDescent="0.3">
      <c r="A564">
        <v>3609</v>
      </c>
      <c r="B564" s="3" t="s">
        <v>3608</v>
      </c>
      <c r="C564" s="3" t="s">
        <v>7719</v>
      </c>
      <c r="D564" s="6">
        <v>1960</v>
      </c>
      <c r="E564" s="8">
        <v>3005</v>
      </c>
      <c r="F564" t="s">
        <v>8218</v>
      </c>
      <c r="G564" t="s">
        <v>8224</v>
      </c>
      <c r="H564" t="s">
        <v>8246</v>
      </c>
      <c r="I564">
        <v>1459378085</v>
      </c>
      <c r="J564">
        <v>1456789685</v>
      </c>
      <c r="K564" t="b">
        <v>0</v>
      </c>
      <c r="L564">
        <v>21</v>
      </c>
      <c r="M564" t="b">
        <v>1</v>
      </c>
      <c r="N564" t="s">
        <v>8269</v>
      </c>
      <c r="O564" s="9">
        <f t="shared" si="32"/>
        <v>153</v>
      </c>
      <c r="P564">
        <f t="shared" si="33"/>
        <v>143.1</v>
      </c>
      <c r="Q564" s="11" t="s">
        <v>8315</v>
      </c>
      <c r="R564" t="s">
        <v>8316</v>
      </c>
      <c r="S564" s="16">
        <f t="shared" si="34"/>
        <v>42429.991724537031</v>
      </c>
      <c r="T564" s="16">
        <f t="shared" si="35"/>
        <v>42459.950057870374</v>
      </c>
    </row>
    <row r="565" spans="1:20" ht="42" x14ac:dyDescent="0.3">
      <c r="A565">
        <v>3610</v>
      </c>
      <c r="B565" s="3" t="s">
        <v>3609</v>
      </c>
      <c r="C565" s="3" t="s">
        <v>7720</v>
      </c>
      <c r="D565" s="6">
        <v>1000</v>
      </c>
      <c r="E565" s="8">
        <v>1623</v>
      </c>
      <c r="F565" t="s">
        <v>8218</v>
      </c>
      <c r="G565" t="s">
        <v>8224</v>
      </c>
      <c r="H565" t="s">
        <v>8246</v>
      </c>
      <c r="I565">
        <v>1439806936</v>
      </c>
      <c r="J565">
        <v>1437214936</v>
      </c>
      <c r="K565" t="b">
        <v>0</v>
      </c>
      <c r="L565">
        <v>31</v>
      </c>
      <c r="M565" t="b">
        <v>1</v>
      </c>
      <c r="N565" t="s">
        <v>8269</v>
      </c>
      <c r="O565" s="9">
        <f t="shared" si="32"/>
        <v>162</v>
      </c>
      <c r="P565">
        <f t="shared" si="33"/>
        <v>52.35</v>
      </c>
      <c r="Q565" s="11" t="s">
        <v>8315</v>
      </c>
      <c r="R565" t="s">
        <v>8316</v>
      </c>
      <c r="S565" s="16">
        <f t="shared" si="34"/>
        <v>42203.432129629626</v>
      </c>
      <c r="T565" s="16">
        <f t="shared" si="35"/>
        <v>42233.432129629626</v>
      </c>
    </row>
    <row r="566" spans="1:20" ht="42" x14ac:dyDescent="0.3">
      <c r="A566">
        <v>3611</v>
      </c>
      <c r="B566" s="3" t="s">
        <v>3610</v>
      </c>
      <c r="C566" s="3" t="s">
        <v>7721</v>
      </c>
      <c r="D566" s="6">
        <v>2500</v>
      </c>
      <c r="E566" s="8">
        <v>3400</v>
      </c>
      <c r="F566" t="s">
        <v>8218</v>
      </c>
      <c r="G566" t="s">
        <v>8224</v>
      </c>
      <c r="H566" t="s">
        <v>8246</v>
      </c>
      <c r="I566">
        <v>1428483201</v>
      </c>
      <c r="J566">
        <v>1425891201</v>
      </c>
      <c r="K566" t="b">
        <v>0</v>
      </c>
      <c r="L566">
        <v>51</v>
      </c>
      <c r="M566" t="b">
        <v>1</v>
      </c>
      <c r="N566" t="s">
        <v>8269</v>
      </c>
      <c r="O566" s="9">
        <f t="shared" si="32"/>
        <v>136</v>
      </c>
      <c r="P566">
        <f t="shared" si="33"/>
        <v>66.67</v>
      </c>
      <c r="Q566" s="11" t="s">
        <v>8315</v>
      </c>
      <c r="R566" t="s">
        <v>8316</v>
      </c>
      <c r="S566" s="16">
        <f t="shared" si="34"/>
        <v>42072.370381944449</v>
      </c>
      <c r="T566" s="16">
        <f t="shared" si="35"/>
        <v>42102.370381944449</v>
      </c>
    </row>
    <row r="567" spans="1:20" ht="42" x14ac:dyDescent="0.3">
      <c r="A567">
        <v>3612</v>
      </c>
      <c r="B567" s="3" t="s">
        <v>3611</v>
      </c>
      <c r="C567" s="3" t="s">
        <v>7722</v>
      </c>
      <c r="D567" s="6">
        <v>5000</v>
      </c>
      <c r="E567" s="8">
        <v>7220</v>
      </c>
      <c r="F567" t="s">
        <v>8218</v>
      </c>
      <c r="G567" t="s">
        <v>8228</v>
      </c>
      <c r="H567" t="s">
        <v>8250</v>
      </c>
      <c r="I567">
        <v>1402334811</v>
      </c>
      <c r="J567">
        <v>1401470811</v>
      </c>
      <c r="K567" t="b">
        <v>0</v>
      </c>
      <c r="L567">
        <v>57</v>
      </c>
      <c r="M567" t="b">
        <v>1</v>
      </c>
      <c r="N567" t="s">
        <v>8269</v>
      </c>
      <c r="O567" s="9">
        <f t="shared" si="32"/>
        <v>144</v>
      </c>
      <c r="P567">
        <f t="shared" si="33"/>
        <v>126.67</v>
      </c>
      <c r="Q567" s="11" t="s">
        <v>8315</v>
      </c>
      <c r="R567" t="s">
        <v>8316</v>
      </c>
      <c r="S567" s="16">
        <f t="shared" si="34"/>
        <v>41789.726979166669</v>
      </c>
      <c r="T567" s="16">
        <f t="shared" si="35"/>
        <v>41799.726979166669</v>
      </c>
    </row>
    <row r="568" spans="1:20" ht="28" x14ac:dyDescent="0.3">
      <c r="A568">
        <v>3613</v>
      </c>
      <c r="B568" s="3" t="s">
        <v>3612</v>
      </c>
      <c r="C568" s="3" t="s">
        <v>7723</v>
      </c>
      <c r="D568" s="6">
        <v>1250</v>
      </c>
      <c r="E568" s="8">
        <v>1250</v>
      </c>
      <c r="F568" t="s">
        <v>8218</v>
      </c>
      <c r="G568" t="s">
        <v>8223</v>
      </c>
      <c r="H568" t="s">
        <v>8245</v>
      </c>
      <c r="I568">
        <v>1403964574</v>
      </c>
      <c r="J568">
        <v>1401372574</v>
      </c>
      <c r="K568" t="b">
        <v>0</v>
      </c>
      <c r="L568">
        <v>20</v>
      </c>
      <c r="M568" t="b">
        <v>1</v>
      </c>
      <c r="N568" t="s">
        <v>8269</v>
      </c>
      <c r="O568" s="9">
        <f t="shared" si="32"/>
        <v>100</v>
      </c>
      <c r="P568">
        <f t="shared" si="33"/>
        <v>62.5</v>
      </c>
      <c r="Q568" s="11" t="s">
        <v>8315</v>
      </c>
      <c r="R568" t="s">
        <v>8316</v>
      </c>
      <c r="S568" s="16">
        <f t="shared" si="34"/>
        <v>41788.58997685185</v>
      </c>
      <c r="T568" s="16">
        <f t="shared" si="35"/>
        <v>41818.58997685185</v>
      </c>
    </row>
    <row r="569" spans="1:20" ht="42" x14ac:dyDescent="0.3">
      <c r="A569">
        <v>3614</v>
      </c>
      <c r="B569" s="3" t="s">
        <v>3439</v>
      </c>
      <c r="C569" s="3" t="s">
        <v>7724</v>
      </c>
      <c r="D569" s="6">
        <v>2500</v>
      </c>
      <c r="E569" s="8">
        <v>2520</v>
      </c>
      <c r="F569" t="s">
        <v>8218</v>
      </c>
      <c r="G569" t="s">
        <v>8223</v>
      </c>
      <c r="H569" t="s">
        <v>8245</v>
      </c>
      <c r="I569">
        <v>1434675616</v>
      </c>
      <c r="J569">
        <v>1432083616</v>
      </c>
      <c r="K569" t="b">
        <v>0</v>
      </c>
      <c r="L569">
        <v>71</v>
      </c>
      <c r="M569" t="b">
        <v>1</v>
      </c>
      <c r="N569" t="s">
        <v>8269</v>
      </c>
      <c r="O569" s="9">
        <f t="shared" si="32"/>
        <v>101</v>
      </c>
      <c r="P569">
        <f t="shared" si="33"/>
        <v>35.49</v>
      </c>
      <c r="Q569" s="11" t="s">
        <v>8315</v>
      </c>
      <c r="R569" t="s">
        <v>8316</v>
      </c>
      <c r="S569" s="16">
        <f t="shared" si="34"/>
        <v>42144.041851851856</v>
      </c>
      <c r="T569" s="16">
        <f t="shared" si="35"/>
        <v>42174.041851851856</v>
      </c>
    </row>
    <row r="570" spans="1:20" ht="42" x14ac:dyDescent="0.3">
      <c r="A570">
        <v>3615</v>
      </c>
      <c r="B570" s="3" t="s">
        <v>3613</v>
      </c>
      <c r="C570" s="3" t="s">
        <v>7725</v>
      </c>
      <c r="D570" s="6">
        <v>2500</v>
      </c>
      <c r="E570" s="8">
        <v>2670</v>
      </c>
      <c r="F570" t="s">
        <v>8218</v>
      </c>
      <c r="G570" t="s">
        <v>8224</v>
      </c>
      <c r="H570" t="s">
        <v>8246</v>
      </c>
      <c r="I570">
        <v>1449756896</v>
      </c>
      <c r="J570">
        <v>1447164896</v>
      </c>
      <c r="K570" t="b">
        <v>0</v>
      </c>
      <c r="L570">
        <v>72</v>
      </c>
      <c r="M570" t="b">
        <v>1</v>
      </c>
      <c r="N570" t="s">
        <v>8269</v>
      </c>
      <c r="O570" s="9">
        <f t="shared" si="32"/>
        <v>107</v>
      </c>
      <c r="P570">
        <f t="shared" si="33"/>
        <v>37.08</v>
      </c>
      <c r="Q570" s="11" t="s">
        <v>8315</v>
      </c>
      <c r="R570" t="s">
        <v>8316</v>
      </c>
      <c r="S570" s="16">
        <f t="shared" si="34"/>
        <v>42318.593703703707</v>
      </c>
      <c r="T570" s="16">
        <f t="shared" si="35"/>
        <v>42348.593703703707</v>
      </c>
    </row>
    <row r="571" spans="1:20" ht="42" x14ac:dyDescent="0.3">
      <c r="A571">
        <v>3616</v>
      </c>
      <c r="B571" s="3" t="s">
        <v>3614</v>
      </c>
      <c r="C571" s="3" t="s">
        <v>7726</v>
      </c>
      <c r="D571" s="6">
        <v>2500</v>
      </c>
      <c r="E571" s="8">
        <v>3120</v>
      </c>
      <c r="F571" t="s">
        <v>8218</v>
      </c>
      <c r="G571" t="s">
        <v>8224</v>
      </c>
      <c r="H571" t="s">
        <v>8246</v>
      </c>
      <c r="I571">
        <v>1426801664</v>
      </c>
      <c r="J571">
        <v>1424213264</v>
      </c>
      <c r="K571" t="b">
        <v>0</v>
      </c>
      <c r="L571">
        <v>45</v>
      </c>
      <c r="M571" t="b">
        <v>1</v>
      </c>
      <c r="N571" t="s">
        <v>8269</v>
      </c>
      <c r="O571" s="9">
        <f t="shared" si="32"/>
        <v>125</v>
      </c>
      <c r="P571">
        <f t="shared" si="33"/>
        <v>69.33</v>
      </c>
      <c r="Q571" s="11" t="s">
        <v>8315</v>
      </c>
      <c r="R571" t="s">
        <v>8316</v>
      </c>
      <c r="S571" s="16">
        <f t="shared" si="34"/>
        <v>42052.949814814812</v>
      </c>
      <c r="T571" s="16">
        <f t="shared" si="35"/>
        <v>42082.908148148148</v>
      </c>
    </row>
    <row r="572" spans="1:20" ht="42" x14ac:dyDescent="0.3">
      <c r="A572">
        <v>3617</v>
      </c>
      <c r="B572" s="3" t="s">
        <v>3615</v>
      </c>
      <c r="C572" s="3" t="s">
        <v>7727</v>
      </c>
      <c r="D572" s="6">
        <v>740</v>
      </c>
      <c r="E572" s="8">
        <v>880</v>
      </c>
      <c r="F572" t="s">
        <v>8218</v>
      </c>
      <c r="G572" t="s">
        <v>8224</v>
      </c>
      <c r="H572" t="s">
        <v>8246</v>
      </c>
      <c r="I572">
        <v>1488240000</v>
      </c>
      <c r="J572">
        <v>1486996729</v>
      </c>
      <c r="K572" t="b">
        <v>0</v>
      </c>
      <c r="L572">
        <v>51</v>
      </c>
      <c r="M572" t="b">
        <v>1</v>
      </c>
      <c r="N572" t="s">
        <v>8269</v>
      </c>
      <c r="O572" s="9">
        <f t="shared" si="32"/>
        <v>119</v>
      </c>
      <c r="P572">
        <f t="shared" si="33"/>
        <v>17.25</v>
      </c>
      <c r="Q572" s="11" t="s">
        <v>8315</v>
      </c>
      <c r="R572" t="s">
        <v>8316</v>
      </c>
      <c r="S572" s="16">
        <f t="shared" si="34"/>
        <v>42779.610289351855</v>
      </c>
      <c r="T572" s="16">
        <f t="shared" si="35"/>
        <v>42794</v>
      </c>
    </row>
    <row r="573" spans="1:20" ht="42" x14ac:dyDescent="0.3">
      <c r="A573">
        <v>3618</v>
      </c>
      <c r="B573" s="3" t="s">
        <v>3616</v>
      </c>
      <c r="C573" s="3" t="s">
        <v>7728</v>
      </c>
      <c r="D573" s="6">
        <v>2000</v>
      </c>
      <c r="E573" s="8">
        <v>2020</v>
      </c>
      <c r="F573" t="s">
        <v>8218</v>
      </c>
      <c r="G573" t="s">
        <v>8224</v>
      </c>
      <c r="H573" t="s">
        <v>8246</v>
      </c>
      <c r="I573">
        <v>1433343850</v>
      </c>
      <c r="J573">
        <v>1430751850</v>
      </c>
      <c r="K573" t="b">
        <v>0</v>
      </c>
      <c r="L573">
        <v>56</v>
      </c>
      <c r="M573" t="b">
        <v>1</v>
      </c>
      <c r="N573" t="s">
        <v>8269</v>
      </c>
      <c r="O573" s="9">
        <f t="shared" si="32"/>
        <v>101</v>
      </c>
      <c r="P573">
        <f t="shared" si="33"/>
        <v>36.07</v>
      </c>
      <c r="Q573" s="11" t="s">
        <v>8315</v>
      </c>
      <c r="R573" t="s">
        <v>8316</v>
      </c>
      <c r="S573" s="16">
        <f t="shared" si="34"/>
        <v>42128.627893518518</v>
      </c>
      <c r="T573" s="16">
        <f t="shared" si="35"/>
        <v>42158.627893518518</v>
      </c>
    </row>
    <row r="574" spans="1:20" ht="42" x14ac:dyDescent="0.3">
      <c r="A574">
        <v>3619</v>
      </c>
      <c r="B574" s="3" t="s">
        <v>3617</v>
      </c>
      <c r="C574" s="3" t="s">
        <v>7729</v>
      </c>
      <c r="D574" s="6">
        <v>1000</v>
      </c>
      <c r="E574" s="8">
        <v>1130</v>
      </c>
      <c r="F574" t="s">
        <v>8218</v>
      </c>
      <c r="G574" t="s">
        <v>8223</v>
      </c>
      <c r="H574" t="s">
        <v>8245</v>
      </c>
      <c r="I574">
        <v>1479592800</v>
      </c>
      <c r="J574">
        <v>1476760226</v>
      </c>
      <c r="K574" t="b">
        <v>0</v>
      </c>
      <c r="L574">
        <v>17</v>
      </c>
      <c r="M574" t="b">
        <v>1</v>
      </c>
      <c r="N574" t="s">
        <v>8269</v>
      </c>
      <c r="O574" s="9">
        <f t="shared" si="32"/>
        <v>113</v>
      </c>
      <c r="P574">
        <f t="shared" si="33"/>
        <v>66.47</v>
      </c>
      <c r="Q574" s="11" t="s">
        <v>8315</v>
      </c>
      <c r="R574" t="s">
        <v>8316</v>
      </c>
      <c r="S574" s="16">
        <f t="shared" si="34"/>
        <v>42661.132245370376</v>
      </c>
      <c r="T574" s="16">
        <f t="shared" si="35"/>
        <v>42693.916666666672</v>
      </c>
    </row>
    <row r="575" spans="1:20" ht="42" x14ac:dyDescent="0.3">
      <c r="A575">
        <v>3620</v>
      </c>
      <c r="B575" s="3" t="s">
        <v>3618</v>
      </c>
      <c r="C575" s="3" t="s">
        <v>7730</v>
      </c>
      <c r="D575" s="6">
        <v>10500</v>
      </c>
      <c r="E575" s="8">
        <v>11045</v>
      </c>
      <c r="F575" t="s">
        <v>8218</v>
      </c>
      <c r="G575" t="s">
        <v>8223</v>
      </c>
      <c r="H575" t="s">
        <v>8245</v>
      </c>
      <c r="I575">
        <v>1425528000</v>
      </c>
      <c r="J575">
        <v>1422916261</v>
      </c>
      <c r="K575" t="b">
        <v>0</v>
      </c>
      <c r="L575">
        <v>197</v>
      </c>
      <c r="M575" t="b">
        <v>1</v>
      </c>
      <c r="N575" t="s">
        <v>8269</v>
      </c>
      <c r="O575" s="9">
        <f t="shared" si="32"/>
        <v>105</v>
      </c>
      <c r="P575">
        <f t="shared" si="33"/>
        <v>56.07</v>
      </c>
      <c r="Q575" s="11" t="s">
        <v>8315</v>
      </c>
      <c r="R575" t="s">
        <v>8316</v>
      </c>
      <c r="S575" s="16">
        <f t="shared" si="34"/>
        <v>42037.938206018516</v>
      </c>
      <c r="T575" s="16">
        <f t="shared" si="35"/>
        <v>42068.166666666672</v>
      </c>
    </row>
    <row r="576" spans="1:20" ht="42" x14ac:dyDescent="0.3">
      <c r="A576">
        <v>3621</v>
      </c>
      <c r="B576" s="3" t="s">
        <v>3619</v>
      </c>
      <c r="C576" s="3" t="s">
        <v>7731</v>
      </c>
      <c r="D576" s="6">
        <v>3000</v>
      </c>
      <c r="E576" s="8">
        <v>3292</v>
      </c>
      <c r="F576" t="s">
        <v>8218</v>
      </c>
      <c r="G576" t="s">
        <v>8223</v>
      </c>
      <c r="H576" t="s">
        <v>8245</v>
      </c>
      <c r="I576">
        <v>1475269200</v>
      </c>
      <c r="J576">
        <v>1473200844</v>
      </c>
      <c r="K576" t="b">
        <v>0</v>
      </c>
      <c r="L576">
        <v>70</v>
      </c>
      <c r="M576" t="b">
        <v>1</v>
      </c>
      <c r="N576" t="s">
        <v>8269</v>
      </c>
      <c r="O576" s="9">
        <f t="shared" si="32"/>
        <v>110</v>
      </c>
      <c r="P576">
        <f t="shared" si="33"/>
        <v>47.03</v>
      </c>
      <c r="Q576" s="11" t="s">
        <v>8315</v>
      </c>
      <c r="R576" t="s">
        <v>8316</v>
      </c>
      <c r="S576" s="16">
        <f t="shared" si="34"/>
        <v>42619.935694444444</v>
      </c>
      <c r="T576" s="16">
        <f t="shared" si="35"/>
        <v>42643.875</v>
      </c>
    </row>
    <row r="577" spans="1:20" ht="28" x14ac:dyDescent="0.3">
      <c r="A577">
        <v>3622</v>
      </c>
      <c r="B577" s="3" t="s">
        <v>3620</v>
      </c>
      <c r="C577" s="3" t="s">
        <v>7732</v>
      </c>
      <c r="D577" s="6">
        <v>1000</v>
      </c>
      <c r="E577" s="8">
        <v>1000.99</v>
      </c>
      <c r="F577" t="s">
        <v>8218</v>
      </c>
      <c r="G577" t="s">
        <v>8223</v>
      </c>
      <c r="H577" t="s">
        <v>8245</v>
      </c>
      <c r="I577">
        <v>1411874580</v>
      </c>
      <c r="J577">
        <v>1409030371</v>
      </c>
      <c r="K577" t="b">
        <v>0</v>
      </c>
      <c r="L577">
        <v>21</v>
      </c>
      <c r="M577" t="b">
        <v>1</v>
      </c>
      <c r="N577" t="s">
        <v>8269</v>
      </c>
      <c r="O577" s="9">
        <f t="shared" si="32"/>
        <v>100</v>
      </c>
      <c r="P577">
        <f t="shared" si="33"/>
        <v>47.67</v>
      </c>
      <c r="Q577" s="11" t="s">
        <v>8315</v>
      </c>
      <c r="R577" t="s">
        <v>8316</v>
      </c>
      <c r="S577" s="16">
        <f t="shared" si="34"/>
        <v>41877.221886574072</v>
      </c>
      <c r="T577" s="16">
        <f t="shared" si="35"/>
        <v>41910.140972222223</v>
      </c>
    </row>
    <row r="578" spans="1:20" ht="28" x14ac:dyDescent="0.3">
      <c r="A578">
        <v>3623</v>
      </c>
      <c r="B578" s="3" t="s">
        <v>3621</v>
      </c>
      <c r="C578" s="3" t="s">
        <v>7733</v>
      </c>
      <c r="D578" s="6">
        <v>2500</v>
      </c>
      <c r="E578" s="8">
        <v>3000</v>
      </c>
      <c r="F578" t="s">
        <v>8218</v>
      </c>
      <c r="G578" t="s">
        <v>8223</v>
      </c>
      <c r="H578" t="s">
        <v>8245</v>
      </c>
      <c r="I578">
        <v>1406358000</v>
      </c>
      <c r="J578">
        <v>1404841270</v>
      </c>
      <c r="K578" t="b">
        <v>0</v>
      </c>
      <c r="L578">
        <v>34</v>
      </c>
      <c r="M578" t="b">
        <v>1</v>
      </c>
      <c r="N578" t="s">
        <v>8269</v>
      </c>
      <c r="O578" s="9">
        <f t="shared" ref="O578:O641" si="36">ROUND(E578/D578*100,0)</f>
        <v>120</v>
      </c>
      <c r="P578">
        <f t="shared" ref="P578:P641" si="37">IFERROR(ROUND(E578/L578,2),0)</f>
        <v>88.24</v>
      </c>
      <c r="Q578" s="11" t="s">
        <v>8315</v>
      </c>
      <c r="R578" t="s">
        <v>8316</v>
      </c>
      <c r="S578" s="16">
        <f t="shared" ref="S578:S641" si="38">(((J578/60)/60/24)+DATE(1970,1,1))</f>
        <v>41828.736921296295</v>
      </c>
      <c r="T578" s="16">
        <f t="shared" ref="T578:T641" si="39">(((I578/60)/60)/24)+DATE(1970,1,1)</f>
        <v>41846.291666666664</v>
      </c>
    </row>
    <row r="579" spans="1:20" ht="70" x14ac:dyDescent="0.3">
      <c r="A579">
        <v>3624</v>
      </c>
      <c r="B579" s="3" t="s">
        <v>3622</v>
      </c>
      <c r="C579" s="3" t="s">
        <v>7734</v>
      </c>
      <c r="D579" s="6">
        <v>3000</v>
      </c>
      <c r="E579" s="8">
        <v>3148</v>
      </c>
      <c r="F579" t="s">
        <v>8218</v>
      </c>
      <c r="G579" t="s">
        <v>8223</v>
      </c>
      <c r="H579" t="s">
        <v>8245</v>
      </c>
      <c r="I579">
        <v>1471977290</v>
      </c>
      <c r="J579">
        <v>1466793290</v>
      </c>
      <c r="K579" t="b">
        <v>0</v>
      </c>
      <c r="L579">
        <v>39</v>
      </c>
      <c r="M579" t="b">
        <v>1</v>
      </c>
      <c r="N579" t="s">
        <v>8269</v>
      </c>
      <c r="O579" s="9">
        <f t="shared" si="36"/>
        <v>105</v>
      </c>
      <c r="P579">
        <f t="shared" si="37"/>
        <v>80.72</v>
      </c>
      <c r="Q579" s="11" t="s">
        <v>8315</v>
      </c>
      <c r="R579" t="s">
        <v>8316</v>
      </c>
      <c r="S579" s="16">
        <f t="shared" si="38"/>
        <v>42545.774189814809</v>
      </c>
      <c r="T579" s="16">
        <f t="shared" si="39"/>
        <v>42605.774189814809</v>
      </c>
    </row>
    <row r="580" spans="1:20" ht="42" x14ac:dyDescent="0.3">
      <c r="A580">
        <v>3625</v>
      </c>
      <c r="B580" s="3" t="s">
        <v>3623</v>
      </c>
      <c r="C580" s="3" t="s">
        <v>7735</v>
      </c>
      <c r="D580" s="6">
        <v>3000</v>
      </c>
      <c r="E580" s="8">
        <v>3080</v>
      </c>
      <c r="F580" t="s">
        <v>8218</v>
      </c>
      <c r="G580" t="s">
        <v>8224</v>
      </c>
      <c r="H580" t="s">
        <v>8246</v>
      </c>
      <c r="I580">
        <v>1435851577</v>
      </c>
      <c r="J580">
        <v>1433259577</v>
      </c>
      <c r="K580" t="b">
        <v>0</v>
      </c>
      <c r="L580">
        <v>78</v>
      </c>
      <c r="M580" t="b">
        <v>1</v>
      </c>
      <c r="N580" t="s">
        <v>8269</v>
      </c>
      <c r="O580" s="9">
        <f t="shared" si="36"/>
        <v>103</v>
      </c>
      <c r="P580">
        <f t="shared" si="37"/>
        <v>39.49</v>
      </c>
      <c r="Q580" s="11" t="s">
        <v>8315</v>
      </c>
      <c r="R580" t="s">
        <v>8316</v>
      </c>
      <c r="S580" s="16">
        <f t="shared" si="38"/>
        <v>42157.652511574073</v>
      </c>
      <c r="T580" s="16">
        <f t="shared" si="39"/>
        <v>42187.652511574073</v>
      </c>
    </row>
    <row r="581" spans="1:20" ht="42" x14ac:dyDescent="0.3">
      <c r="A581">
        <v>3626</v>
      </c>
      <c r="B581" s="3" t="s">
        <v>3624</v>
      </c>
      <c r="C581" s="3" t="s">
        <v>7736</v>
      </c>
      <c r="D581" s="6">
        <v>4000</v>
      </c>
      <c r="E581" s="8">
        <v>4073</v>
      </c>
      <c r="F581" t="s">
        <v>8218</v>
      </c>
      <c r="G581" t="s">
        <v>8224</v>
      </c>
      <c r="H581" t="s">
        <v>8246</v>
      </c>
      <c r="I581">
        <v>1408204857</v>
      </c>
      <c r="J581">
        <v>1406390457</v>
      </c>
      <c r="K581" t="b">
        <v>0</v>
      </c>
      <c r="L581">
        <v>48</v>
      </c>
      <c r="M581" t="b">
        <v>1</v>
      </c>
      <c r="N581" t="s">
        <v>8269</v>
      </c>
      <c r="O581" s="9">
        <f t="shared" si="36"/>
        <v>102</v>
      </c>
      <c r="P581">
        <f t="shared" si="37"/>
        <v>84.85</v>
      </c>
      <c r="Q581" s="11" t="s">
        <v>8315</v>
      </c>
      <c r="R581" t="s">
        <v>8316</v>
      </c>
      <c r="S581" s="16">
        <f t="shared" si="38"/>
        <v>41846.667326388888</v>
      </c>
      <c r="T581" s="16">
        <f t="shared" si="39"/>
        <v>41867.667326388888</v>
      </c>
    </row>
    <row r="582" spans="1:20" ht="42" x14ac:dyDescent="0.3">
      <c r="A582">
        <v>3627</v>
      </c>
      <c r="B582" s="3" t="s">
        <v>3625</v>
      </c>
      <c r="C582" s="3" t="s">
        <v>7737</v>
      </c>
      <c r="D582" s="6">
        <v>2000</v>
      </c>
      <c r="E582" s="8">
        <v>2000</v>
      </c>
      <c r="F582" t="s">
        <v>8218</v>
      </c>
      <c r="G582" t="s">
        <v>8223</v>
      </c>
      <c r="H582" t="s">
        <v>8245</v>
      </c>
      <c r="I582">
        <v>1463803140</v>
      </c>
      <c r="J582">
        <v>1459446487</v>
      </c>
      <c r="K582" t="b">
        <v>0</v>
      </c>
      <c r="L582">
        <v>29</v>
      </c>
      <c r="M582" t="b">
        <v>1</v>
      </c>
      <c r="N582" t="s">
        <v>8269</v>
      </c>
      <c r="O582" s="9">
        <f t="shared" si="36"/>
        <v>100</v>
      </c>
      <c r="P582">
        <f t="shared" si="37"/>
        <v>68.97</v>
      </c>
      <c r="Q582" s="11" t="s">
        <v>8315</v>
      </c>
      <c r="R582" t="s">
        <v>8316</v>
      </c>
      <c r="S582" s="16">
        <f t="shared" si="38"/>
        <v>42460.741747685184</v>
      </c>
      <c r="T582" s="16">
        <f t="shared" si="39"/>
        <v>42511.165972222225</v>
      </c>
    </row>
    <row r="583" spans="1:20" ht="28" x14ac:dyDescent="0.3">
      <c r="A583">
        <v>3648</v>
      </c>
      <c r="B583" s="3" t="s">
        <v>3646</v>
      </c>
      <c r="C583" s="3" t="s">
        <v>7758</v>
      </c>
      <c r="D583" s="6">
        <v>40000</v>
      </c>
      <c r="E583" s="8">
        <v>40153</v>
      </c>
      <c r="F583" t="s">
        <v>8218</v>
      </c>
      <c r="G583" t="s">
        <v>8223</v>
      </c>
      <c r="H583" t="s">
        <v>8245</v>
      </c>
      <c r="I583">
        <v>1412492445</v>
      </c>
      <c r="J583">
        <v>1409900445</v>
      </c>
      <c r="K583" t="b">
        <v>0</v>
      </c>
      <c r="L583">
        <v>73</v>
      </c>
      <c r="M583" t="b">
        <v>1</v>
      </c>
      <c r="N583" t="s">
        <v>8269</v>
      </c>
      <c r="O583" s="9">
        <f t="shared" si="36"/>
        <v>100</v>
      </c>
      <c r="P583">
        <f t="shared" si="37"/>
        <v>550.04</v>
      </c>
      <c r="Q583" s="11" t="s">
        <v>8315</v>
      </c>
      <c r="R583" t="s">
        <v>8316</v>
      </c>
      <c r="S583" s="16">
        <f t="shared" si="38"/>
        <v>41887.292187500003</v>
      </c>
      <c r="T583" s="16">
        <f t="shared" si="39"/>
        <v>41917.292187500003</v>
      </c>
    </row>
    <row r="584" spans="1:20" ht="42" x14ac:dyDescent="0.3">
      <c r="A584">
        <v>3649</v>
      </c>
      <c r="B584" s="3" t="s">
        <v>3647</v>
      </c>
      <c r="C584" s="3" t="s">
        <v>7759</v>
      </c>
      <c r="D584" s="6">
        <v>750</v>
      </c>
      <c r="E584" s="8">
        <v>780</v>
      </c>
      <c r="F584" t="s">
        <v>8218</v>
      </c>
      <c r="G584" t="s">
        <v>8228</v>
      </c>
      <c r="H584" t="s">
        <v>8250</v>
      </c>
      <c r="I584">
        <v>1402938394</v>
      </c>
      <c r="J584">
        <v>1400691994</v>
      </c>
      <c r="K584" t="b">
        <v>0</v>
      </c>
      <c r="L584">
        <v>8</v>
      </c>
      <c r="M584" t="b">
        <v>1</v>
      </c>
      <c r="N584" t="s">
        <v>8269</v>
      </c>
      <c r="O584" s="9">
        <f t="shared" si="36"/>
        <v>104</v>
      </c>
      <c r="P584">
        <f t="shared" si="37"/>
        <v>97.5</v>
      </c>
      <c r="Q584" s="11" t="s">
        <v>8315</v>
      </c>
      <c r="R584" t="s">
        <v>8316</v>
      </c>
      <c r="S584" s="16">
        <f t="shared" si="38"/>
        <v>41780.712893518517</v>
      </c>
      <c r="T584" s="16">
        <f t="shared" si="39"/>
        <v>41806.712893518517</v>
      </c>
    </row>
    <row r="585" spans="1:20" ht="42" x14ac:dyDescent="0.3">
      <c r="A585">
        <v>3650</v>
      </c>
      <c r="B585" s="3" t="s">
        <v>3648</v>
      </c>
      <c r="C585" s="3" t="s">
        <v>7760</v>
      </c>
      <c r="D585" s="6">
        <v>500</v>
      </c>
      <c r="E585" s="8">
        <v>500</v>
      </c>
      <c r="F585" t="s">
        <v>8218</v>
      </c>
      <c r="G585" t="s">
        <v>8224</v>
      </c>
      <c r="H585" t="s">
        <v>8246</v>
      </c>
      <c r="I585">
        <v>1454412584</v>
      </c>
      <c r="J585">
        <v>1452598184</v>
      </c>
      <c r="K585" t="b">
        <v>0</v>
      </c>
      <c r="L585">
        <v>17</v>
      </c>
      <c r="M585" t="b">
        <v>1</v>
      </c>
      <c r="N585" t="s">
        <v>8269</v>
      </c>
      <c r="O585" s="9">
        <f t="shared" si="36"/>
        <v>100</v>
      </c>
      <c r="P585">
        <f t="shared" si="37"/>
        <v>29.41</v>
      </c>
      <c r="Q585" s="11" t="s">
        <v>8315</v>
      </c>
      <c r="R585" t="s">
        <v>8316</v>
      </c>
      <c r="S585" s="16">
        <f t="shared" si="38"/>
        <v>42381.478981481487</v>
      </c>
      <c r="T585" s="16">
        <f t="shared" si="39"/>
        <v>42402.478981481487</v>
      </c>
    </row>
    <row r="586" spans="1:20" ht="42" x14ac:dyDescent="0.3">
      <c r="A586">
        <v>3651</v>
      </c>
      <c r="B586" s="3" t="s">
        <v>3649</v>
      </c>
      <c r="C586" s="3" t="s">
        <v>7761</v>
      </c>
      <c r="D586" s="6">
        <v>500</v>
      </c>
      <c r="E586" s="8">
        <v>520</v>
      </c>
      <c r="F586" t="s">
        <v>8218</v>
      </c>
      <c r="G586" t="s">
        <v>8223</v>
      </c>
      <c r="H586" t="s">
        <v>8245</v>
      </c>
      <c r="I586">
        <v>1407686340</v>
      </c>
      <c r="J586">
        <v>1404833442</v>
      </c>
      <c r="K586" t="b">
        <v>0</v>
      </c>
      <c r="L586">
        <v>9</v>
      </c>
      <c r="M586" t="b">
        <v>1</v>
      </c>
      <c r="N586" t="s">
        <v>8269</v>
      </c>
      <c r="O586" s="9">
        <f t="shared" si="36"/>
        <v>104</v>
      </c>
      <c r="P586">
        <f t="shared" si="37"/>
        <v>57.78</v>
      </c>
      <c r="Q586" s="11" t="s">
        <v>8315</v>
      </c>
      <c r="R586" t="s">
        <v>8316</v>
      </c>
      <c r="S586" s="16">
        <f t="shared" si="38"/>
        <v>41828.646319444444</v>
      </c>
      <c r="T586" s="16">
        <f t="shared" si="39"/>
        <v>41861.665972222225</v>
      </c>
    </row>
    <row r="587" spans="1:20" ht="42" x14ac:dyDescent="0.3">
      <c r="A587">
        <v>3652</v>
      </c>
      <c r="B587" s="3" t="s">
        <v>2867</v>
      </c>
      <c r="C587" s="3" t="s">
        <v>7762</v>
      </c>
      <c r="D587" s="6">
        <v>300</v>
      </c>
      <c r="E587" s="8">
        <v>752</v>
      </c>
      <c r="F587" t="s">
        <v>8218</v>
      </c>
      <c r="G587" t="s">
        <v>8228</v>
      </c>
      <c r="H587" t="s">
        <v>8250</v>
      </c>
      <c r="I587">
        <v>1472097540</v>
      </c>
      <c r="J587">
        <v>1471188502</v>
      </c>
      <c r="K587" t="b">
        <v>0</v>
      </c>
      <c r="L587">
        <v>17</v>
      </c>
      <c r="M587" t="b">
        <v>1</v>
      </c>
      <c r="N587" t="s">
        <v>8269</v>
      </c>
      <c r="O587" s="9">
        <f t="shared" si="36"/>
        <v>251</v>
      </c>
      <c r="P587">
        <f t="shared" si="37"/>
        <v>44.24</v>
      </c>
      <c r="Q587" s="11" t="s">
        <v>8315</v>
      </c>
      <c r="R587" t="s">
        <v>8316</v>
      </c>
      <c r="S587" s="16">
        <f t="shared" si="38"/>
        <v>42596.644699074073</v>
      </c>
      <c r="T587" s="16">
        <f t="shared" si="39"/>
        <v>42607.165972222225</v>
      </c>
    </row>
    <row r="588" spans="1:20" ht="42" x14ac:dyDescent="0.3">
      <c r="A588">
        <v>3653</v>
      </c>
      <c r="B588" s="3" t="s">
        <v>3650</v>
      </c>
      <c r="C588" s="3" t="s">
        <v>7763</v>
      </c>
      <c r="D588" s="6">
        <v>2000</v>
      </c>
      <c r="E588" s="8">
        <v>2010</v>
      </c>
      <c r="F588" t="s">
        <v>8218</v>
      </c>
      <c r="G588" t="s">
        <v>8224</v>
      </c>
      <c r="H588" t="s">
        <v>8246</v>
      </c>
      <c r="I588">
        <v>1438764207</v>
      </c>
      <c r="J588">
        <v>1436172207</v>
      </c>
      <c r="K588" t="b">
        <v>0</v>
      </c>
      <c r="L588">
        <v>33</v>
      </c>
      <c r="M588" t="b">
        <v>1</v>
      </c>
      <c r="N588" t="s">
        <v>8269</v>
      </c>
      <c r="O588" s="9">
        <f t="shared" si="36"/>
        <v>101</v>
      </c>
      <c r="P588">
        <f t="shared" si="37"/>
        <v>60.91</v>
      </c>
      <c r="Q588" s="11" t="s">
        <v>8315</v>
      </c>
      <c r="R588" t="s">
        <v>8316</v>
      </c>
      <c r="S588" s="16">
        <f t="shared" si="38"/>
        <v>42191.363506944443</v>
      </c>
      <c r="T588" s="16">
        <f t="shared" si="39"/>
        <v>42221.363506944443</v>
      </c>
    </row>
    <row r="589" spans="1:20" ht="42" x14ac:dyDescent="0.3">
      <c r="A589">
        <v>3654</v>
      </c>
      <c r="B589" s="3" t="s">
        <v>3651</v>
      </c>
      <c r="C589" s="3" t="s">
        <v>7764</v>
      </c>
      <c r="D589" s="6">
        <v>1500</v>
      </c>
      <c r="E589" s="8">
        <v>2616</v>
      </c>
      <c r="F589" t="s">
        <v>8218</v>
      </c>
      <c r="G589" t="s">
        <v>8224</v>
      </c>
      <c r="H589" t="s">
        <v>8246</v>
      </c>
      <c r="I589">
        <v>1459702800</v>
      </c>
      <c r="J589">
        <v>1457690386</v>
      </c>
      <c r="K589" t="b">
        <v>0</v>
      </c>
      <c r="L589">
        <v>38</v>
      </c>
      <c r="M589" t="b">
        <v>1</v>
      </c>
      <c r="N589" t="s">
        <v>8269</v>
      </c>
      <c r="O589" s="9">
        <f t="shared" si="36"/>
        <v>174</v>
      </c>
      <c r="P589">
        <f t="shared" si="37"/>
        <v>68.84</v>
      </c>
      <c r="Q589" s="11" t="s">
        <v>8315</v>
      </c>
      <c r="R589" t="s">
        <v>8316</v>
      </c>
      <c r="S589" s="16">
        <f t="shared" si="38"/>
        <v>42440.416504629626</v>
      </c>
      <c r="T589" s="16">
        <f t="shared" si="39"/>
        <v>42463.708333333328</v>
      </c>
    </row>
    <row r="590" spans="1:20" ht="42" x14ac:dyDescent="0.3">
      <c r="A590">
        <v>3655</v>
      </c>
      <c r="B590" s="3" t="s">
        <v>3652</v>
      </c>
      <c r="C590" s="3" t="s">
        <v>7765</v>
      </c>
      <c r="D590" s="6">
        <v>5000</v>
      </c>
      <c r="E590" s="8">
        <v>5813</v>
      </c>
      <c r="F590" t="s">
        <v>8218</v>
      </c>
      <c r="G590" t="s">
        <v>8223</v>
      </c>
      <c r="H590" t="s">
        <v>8245</v>
      </c>
      <c r="I590">
        <v>1437202740</v>
      </c>
      <c r="J590">
        <v>1434654998</v>
      </c>
      <c r="K590" t="b">
        <v>0</v>
      </c>
      <c r="L590">
        <v>79</v>
      </c>
      <c r="M590" t="b">
        <v>1</v>
      </c>
      <c r="N590" t="s">
        <v>8269</v>
      </c>
      <c r="O590" s="9">
        <f t="shared" si="36"/>
        <v>116</v>
      </c>
      <c r="P590">
        <f t="shared" si="37"/>
        <v>73.58</v>
      </c>
      <c r="Q590" s="11" t="s">
        <v>8315</v>
      </c>
      <c r="R590" t="s">
        <v>8316</v>
      </c>
      <c r="S590" s="16">
        <f t="shared" si="38"/>
        <v>42173.803217592591</v>
      </c>
      <c r="T590" s="16">
        <f t="shared" si="39"/>
        <v>42203.290972222225</v>
      </c>
    </row>
    <row r="591" spans="1:20" ht="42" x14ac:dyDescent="0.3">
      <c r="A591">
        <v>3656</v>
      </c>
      <c r="B591" s="3" t="s">
        <v>3653</v>
      </c>
      <c r="C591" s="3" t="s">
        <v>7766</v>
      </c>
      <c r="D591" s="6">
        <v>5000</v>
      </c>
      <c r="E591" s="8">
        <v>5291</v>
      </c>
      <c r="F591" t="s">
        <v>8218</v>
      </c>
      <c r="G591" t="s">
        <v>8239</v>
      </c>
      <c r="H591" t="s">
        <v>8256</v>
      </c>
      <c r="I591">
        <v>1485989940</v>
      </c>
      <c r="J591">
        <v>1483393836</v>
      </c>
      <c r="K591" t="b">
        <v>0</v>
      </c>
      <c r="L591">
        <v>46</v>
      </c>
      <c r="M591" t="b">
        <v>1</v>
      </c>
      <c r="N591" t="s">
        <v>8269</v>
      </c>
      <c r="O591" s="9">
        <f t="shared" si="36"/>
        <v>106</v>
      </c>
      <c r="P591">
        <f t="shared" si="37"/>
        <v>115.02</v>
      </c>
      <c r="Q591" s="11" t="s">
        <v>8315</v>
      </c>
      <c r="R591" t="s">
        <v>8316</v>
      </c>
      <c r="S591" s="16">
        <f t="shared" si="38"/>
        <v>42737.910138888896</v>
      </c>
      <c r="T591" s="16">
        <f t="shared" si="39"/>
        <v>42767.957638888889</v>
      </c>
    </row>
    <row r="592" spans="1:20" ht="42" x14ac:dyDescent="0.3">
      <c r="A592">
        <v>3657</v>
      </c>
      <c r="B592" s="3" t="s">
        <v>3654</v>
      </c>
      <c r="C592" s="3" t="s">
        <v>7767</v>
      </c>
      <c r="D592" s="6">
        <v>2000</v>
      </c>
      <c r="E592" s="8">
        <v>2215</v>
      </c>
      <c r="F592" t="s">
        <v>8218</v>
      </c>
      <c r="G592" t="s">
        <v>8231</v>
      </c>
      <c r="H592" t="s">
        <v>8252</v>
      </c>
      <c r="I592">
        <v>1464817320</v>
      </c>
      <c r="J592">
        <v>1462806419</v>
      </c>
      <c r="K592" t="b">
        <v>0</v>
      </c>
      <c r="L592">
        <v>20</v>
      </c>
      <c r="M592" t="b">
        <v>1</v>
      </c>
      <c r="N592" t="s">
        <v>8269</v>
      </c>
      <c r="O592" s="9">
        <f t="shared" si="36"/>
        <v>111</v>
      </c>
      <c r="P592">
        <f t="shared" si="37"/>
        <v>110.75</v>
      </c>
      <c r="Q592" s="11" t="s">
        <v>8315</v>
      </c>
      <c r="R592" t="s">
        <v>8316</v>
      </c>
      <c r="S592" s="16">
        <f t="shared" si="38"/>
        <v>42499.629849537043</v>
      </c>
      <c r="T592" s="16">
        <f t="shared" si="39"/>
        <v>42522.904166666667</v>
      </c>
    </row>
    <row r="593" spans="1:20" ht="28" x14ac:dyDescent="0.3">
      <c r="A593">
        <v>3658</v>
      </c>
      <c r="B593" s="3" t="s">
        <v>3655</v>
      </c>
      <c r="C593" s="3" t="s">
        <v>7768</v>
      </c>
      <c r="D593" s="6">
        <v>1500</v>
      </c>
      <c r="E593" s="8">
        <v>1510</v>
      </c>
      <c r="F593" t="s">
        <v>8218</v>
      </c>
      <c r="G593" t="s">
        <v>8223</v>
      </c>
      <c r="H593" t="s">
        <v>8245</v>
      </c>
      <c r="I593">
        <v>1404273540</v>
      </c>
      <c r="J593">
        <v>1400272580</v>
      </c>
      <c r="K593" t="b">
        <v>0</v>
      </c>
      <c r="L593">
        <v>20</v>
      </c>
      <c r="M593" t="b">
        <v>1</v>
      </c>
      <c r="N593" t="s">
        <v>8269</v>
      </c>
      <c r="O593" s="9">
        <f t="shared" si="36"/>
        <v>101</v>
      </c>
      <c r="P593">
        <f t="shared" si="37"/>
        <v>75.5</v>
      </c>
      <c r="Q593" s="11" t="s">
        <v>8315</v>
      </c>
      <c r="R593" t="s">
        <v>8316</v>
      </c>
      <c r="S593" s="16">
        <f t="shared" si="38"/>
        <v>41775.858564814815</v>
      </c>
      <c r="T593" s="16">
        <f t="shared" si="39"/>
        <v>41822.165972222225</v>
      </c>
    </row>
    <row r="594" spans="1:20" ht="42" x14ac:dyDescent="0.3">
      <c r="A594">
        <v>3659</v>
      </c>
      <c r="B594" s="3" t="s">
        <v>3656</v>
      </c>
      <c r="C594" s="3" t="s">
        <v>7769</v>
      </c>
      <c r="D594" s="6">
        <v>3000</v>
      </c>
      <c r="E594" s="8">
        <v>3061</v>
      </c>
      <c r="F594" t="s">
        <v>8218</v>
      </c>
      <c r="G594" t="s">
        <v>8223</v>
      </c>
      <c r="H594" t="s">
        <v>8245</v>
      </c>
      <c r="I594">
        <v>1426775940</v>
      </c>
      <c r="J594">
        <v>1424414350</v>
      </c>
      <c r="K594" t="b">
        <v>0</v>
      </c>
      <c r="L594">
        <v>13</v>
      </c>
      <c r="M594" t="b">
        <v>1</v>
      </c>
      <c r="N594" t="s">
        <v>8269</v>
      </c>
      <c r="O594" s="9">
        <f t="shared" si="36"/>
        <v>102</v>
      </c>
      <c r="P594">
        <f t="shared" si="37"/>
        <v>235.46</v>
      </c>
      <c r="Q594" s="11" t="s">
        <v>8315</v>
      </c>
      <c r="R594" t="s">
        <v>8316</v>
      </c>
      <c r="S594" s="16">
        <f t="shared" si="38"/>
        <v>42055.277199074073</v>
      </c>
      <c r="T594" s="16">
        <f t="shared" si="39"/>
        <v>42082.610416666663</v>
      </c>
    </row>
    <row r="595" spans="1:20" ht="56" x14ac:dyDescent="0.3">
      <c r="A595">
        <v>3660</v>
      </c>
      <c r="B595" s="3" t="s">
        <v>3657</v>
      </c>
      <c r="C595" s="3" t="s">
        <v>7770</v>
      </c>
      <c r="D595" s="6">
        <v>250</v>
      </c>
      <c r="E595" s="8">
        <v>250</v>
      </c>
      <c r="F595" t="s">
        <v>8218</v>
      </c>
      <c r="G595" t="s">
        <v>8224</v>
      </c>
      <c r="H595" t="s">
        <v>8246</v>
      </c>
      <c r="I595">
        <v>1419368925</v>
      </c>
      <c r="J595">
        <v>1417208925</v>
      </c>
      <c r="K595" t="b">
        <v>0</v>
      </c>
      <c r="L595">
        <v>22</v>
      </c>
      <c r="M595" t="b">
        <v>1</v>
      </c>
      <c r="N595" t="s">
        <v>8269</v>
      </c>
      <c r="O595" s="9">
        <f t="shared" si="36"/>
        <v>100</v>
      </c>
      <c r="P595">
        <f t="shared" si="37"/>
        <v>11.36</v>
      </c>
      <c r="Q595" s="11" t="s">
        <v>8315</v>
      </c>
      <c r="R595" t="s">
        <v>8316</v>
      </c>
      <c r="S595" s="16">
        <f t="shared" si="38"/>
        <v>41971.881076388891</v>
      </c>
      <c r="T595" s="16">
        <f t="shared" si="39"/>
        <v>41996.881076388891</v>
      </c>
    </row>
    <row r="596" spans="1:20" ht="42" x14ac:dyDescent="0.3">
      <c r="A596">
        <v>3661</v>
      </c>
      <c r="B596" s="3" t="s">
        <v>3658</v>
      </c>
      <c r="C596" s="3" t="s">
        <v>7771</v>
      </c>
      <c r="D596" s="6">
        <v>3000</v>
      </c>
      <c r="E596" s="8">
        <v>3330</v>
      </c>
      <c r="F596" t="s">
        <v>8218</v>
      </c>
      <c r="G596" t="s">
        <v>8223</v>
      </c>
      <c r="H596" t="s">
        <v>8245</v>
      </c>
      <c r="I596">
        <v>1460260800</v>
      </c>
      <c r="J596">
        <v>1458336672</v>
      </c>
      <c r="K596" t="b">
        <v>0</v>
      </c>
      <c r="L596">
        <v>36</v>
      </c>
      <c r="M596" t="b">
        <v>1</v>
      </c>
      <c r="N596" t="s">
        <v>8269</v>
      </c>
      <c r="O596" s="9">
        <f t="shared" si="36"/>
        <v>111</v>
      </c>
      <c r="P596">
        <f t="shared" si="37"/>
        <v>92.5</v>
      </c>
      <c r="Q596" s="11" t="s">
        <v>8315</v>
      </c>
      <c r="R596" t="s">
        <v>8316</v>
      </c>
      <c r="S596" s="16">
        <f t="shared" si="38"/>
        <v>42447.896666666667</v>
      </c>
      <c r="T596" s="16">
        <f t="shared" si="39"/>
        <v>42470.166666666672</v>
      </c>
    </row>
    <row r="597" spans="1:20" ht="42" x14ac:dyDescent="0.3">
      <c r="A597">
        <v>3662</v>
      </c>
      <c r="B597" s="3" t="s">
        <v>3659</v>
      </c>
      <c r="C597" s="3" t="s">
        <v>7772</v>
      </c>
      <c r="D597" s="6">
        <v>8000</v>
      </c>
      <c r="E597" s="8">
        <v>8114</v>
      </c>
      <c r="F597" t="s">
        <v>8218</v>
      </c>
      <c r="G597" t="s">
        <v>8228</v>
      </c>
      <c r="H597" t="s">
        <v>8250</v>
      </c>
      <c r="I597">
        <v>1427775414</v>
      </c>
      <c r="J597">
        <v>1425187014</v>
      </c>
      <c r="K597" t="b">
        <v>0</v>
      </c>
      <c r="L597">
        <v>40</v>
      </c>
      <c r="M597" t="b">
        <v>1</v>
      </c>
      <c r="N597" t="s">
        <v>8269</v>
      </c>
      <c r="O597" s="9">
        <f t="shared" si="36"/>
        <v>101</v>
      </c>
      <c r="P597">
        <f t="shared" si="37"/>
        <v>202.85</v>
      </c>
      <c r="Q597" s="11" t="s">
        <v>8315</v>
      </c>
      <c r="R597" t="s">
        <v>8316</v>
      </c>
      <c r="S597" s="16">
        <f t="shared" si="38"/>
        <v>42064.220069444447</v>
      </c>
      <c r="T597" s="16">
        <f t="shared" si="39"/>
        <v>42094.178402777776</v>
      </c>
    </row>
    <row r="598" spans="1:20" ht="42" x14ac:dyDescent="0.3">
      <c r="A598">
        <v>3663</v>
      </c>
      <c r="B598" s="3" t="s">
        <v>3660</v>
      </c>
      <c r="C598" s="3" t="s">
        <v>7773</v>
      </c>
      <c r="D598" s="6">
        <v>225</v>
      </c>
      <c r="E598" s="8">
        <v>234</v>
      </c>
      <c r="F598" t="s">
        <v>8218</v>
      </c>
      <c r="G598" t="s">
        <v>8224</v>
      </c>
      <c r="H598" t="s">
        <v>8246</v>
      </c>
      <c r="I598">
        <v>1482321030</v>
      </c>
      <c r="J598">
        <v>1477133430</v>
      </c>
      <c r="K598" t="b">
        <v>0</v>
      </c>
      <c r="L598">
        <v>9</v>
      </c>
      <c r="M598" t="b">
        <v>1</v>
      </c>
      <c r="N598" t="s">
        <v>8269</v>
      </c>
      <c r="O598" s="9">
        <f t="shared" si="36"/>
        <v>104</v>
      </c>
      <c r="P598">
        <f t="shared" si="37"/>
        <v>26</v>
      </c>
      <c r="Q598" s="11" t="s">
        <v>8315</v>
      </c>
      <c r="R598" t="s">
        <v>8316</v>
      </c>
      <c r="S598" s="16">
        <f t="shared" si="38"/>
        <v>42665.451736111107</v>
      </c>
      <c r="T598" s="16">
        <f t="shared" si="39"/>
        <v>42725.493402777778</v>
      </c>
    </row>
    <row r="599" spans="1:20" ht="42" x14ac:dyDescent="0.3">
      <c r="A599">
        <v>3664</v>
      </c>
      <c r="B599" s="3" t="s">
        <v>3661</v>
      </c>
      <c r="C599" s="3" t="s">
        <v>7774</v>
      </c>
      <c r="D599" s="6">
        <v>800</v>
      </c>
      <c r="E599" s="8">
        <v>875</v>
      </c>
      <c r="F599" t="s">
        <v>8218</v>
      </c>
      <c r="G599" t="s">
        <v>8223</v>
      </c>
      <c r="H599" t="s">
        <v>8245</v>
      </c>
      <c r="I599">
        <v>1466056689</v>
      </c>
      <c r="J599">
        <v>1464847089</v>
      </c>
      <c r="K599" t="b">
        <v>0</v>
      </c>
      <c r="L599">
        <v>19</v>
      </c>
      <c r="M599" t="b">
        <v>1</v>
      </c>
      <c r="N599" t="s">
        <v>8269</v>
      </c>
      <c r="O599" s="9">
        <f t="shared" si="36"/>
        <v>109</v>
      </c>
      <c r="P599">
        <f t="shared" si="37"/>
        <v>46.05</v>
      </c>
      <c r="Q599" s="11" t="s">
        <v>8315</v>
      </c>
      <c r="R599" t="s">
        <v>8316</v>
      </c>
      <c r="S599" s="16">
        <f t="shared" si="38"/>
        <v>42523.248715277776</v>
      </c>
      <c r="T599" s="16">
        <f t="shared" si="39"/>
        <v>42537.248715277776</v>
      </c>
    </row>
    <row r="600" spans="1:20" ht="42" x14ac:dyDescent="0.3">
      <c r="A600">
        <v>3665</v>
      </c>
      <c r="B600" s="3" t="s">
        <v>3662</v>
      </c>
      <c r="C600" s="3" t="s">
        <v>7775</v>
      </c>
      <c r="D600" s="6">
        <v>620</v>
      </c>
      <c r="E600" s="8">
        <v>714</v>
      </c>
      <c r="F600" t="s">
        <v>8218</v>
      </c>
      <c r="G600" t="s">
        <v>8229</v>
      </c>
      <c r="H600" t="s">
        <v>8248</v>
      </c>
      <c r="I600">
        <v>1446062040</v>
      </c>
      <c r="J600">
        <v>1445109822</v>
      </c>
      <c r="K600" t="b">
        <v>0</v>
      </c>
      <c r="L600">
        <v>14</v>
      </c>
      <c r="M600" t="b">
        <v>1</v>
      </c>
      <c r="N600" t="s">
        <v>8269</v>
      </c>
      <c r="O600" s="9">
        <f t="shared" si="36"/>
        <v>115</v>
      </c>
      <c r="P600">
        <f t="shared" si="37"/>
        <v>51</v>
      </c>
      <c r="Q600" s="11" t="s">
        <v>8315</v>
      </c>
      <c r="R600" t="s">
        <v>8316</v>
      </c>
      <c r="S600" s="16">
        <f t="shared" si="38"/>
        <v>42294.808124999996</v>
      </c>
      <c r="T600" s="16">
        <f t="shared" si="39"/>
        <v>42305.829166666663</v>
      </c>
    </row>
    <row r="601" spans="1:20" x14ac:dyDescent="0.3">
      <c r="A601">
        <v>3666</v>
      </c>
      <c r="B601" s="3" t="s">
        <v>3663</v>
      </c>
      <c r="C601" s="3" t="s">
        <v>7776</v>
      </c>
      <c r="D601" s="6">
        <v>1200</v>
      </c>
      <c r="E601" s="8">
        <v>1200</v>
      </c>
      <c r="F601" t="s">
        <v>8218</v>
      </c>
      <c r="G601" t="s">
        <v>8223</v>
      </c>
      <c r="H601" t="s">
        <v>8245</v>
      </c>
      <c r="I601">
        <v>1406185200</v>
      </c>
      <c r="J601">
        <v>1404337382</v>
      </c>
      <c r="K601" t="b">
        <v>0</v>
      </c>
      <c r="L601">
        <v>38</v>
      </c>
      <c r="M601" t="b">
        <v>1</v>
      </c>
      <c r="N601" t="s">
        <v>8269</v>
      </c>
      <c r="O601" s="9">
        <f t="shared" si="36"/>
        <v>100</v>
      </c>
      <c r="P601">
        <f t="shared" si="37"/>
        <v>31.58</v>
      </c>
      <c r="Q601" s="11" t="s">
        <v>8315</v>
      </c>
      <c r="R601" t="s">
        <v>8316</v>
      </c>
      <c r="S601" s="16">
        <f t="shared" si="38"/>
        <v>41822.90488425926</v>
      </c>
      <c r="T601" s="16">
        <f t="shared" si="39"/>
        <v>41844.291666666664</v>
      </c>
    </row>
    <row r="602" spans="1:20" ht="42" x14ac:dyDescent="0.3">
      <c r="A602">
        <v>3667</v>
      </c>
      <c r="B602" s="3" t="s">
        <v>3664</v>
      </c>
      <c r="C602" s="3" t="s">
        <v>7777</v>
      </c>
      <c r="D602" s="6">
        <v>3000</v>
      </c>
      <c r="E602" s="8">
        <v>3095.11</v>
      </c>
      <c r="F602" t="s">
        <v>8218</v>
      </c>
      <c r="G602" t="s">
        <v>8224</v>
      </c>
      <c r="H602" t="s">
        <v>8246</v>
      </c>
      <c r="I602">
        <v>1437261419</v>
      </c>
      <c r="J602">
        <v>1434669419</v>
      </c>
      <c r="K602" t="b">
        <v>0</v>
      </c>
      <c r="L602">
        <v>58</v>
      </c>
      <c r="M602" t="b">
        <v>1</v>
      </c>
      <c r="N602" t="s">
        <v>8269</v>
      </c>
      <c r="O602" s="9">
        <f t="shared" si="36"/>
        <v>103</v>
      </c>
      <c r="P602">
        <f t="shared" si="37"/>
        <v>53.36</v>
      </c>
      <c r="Q602" s="11" t="s">
        <v>8315</v>
      </c>
      <c r="R602" t="s">
        <v>8316</v>
      </c>
      <c r="S602" s="16">
        <f t="shared" si="38"/>
        <v>42173.970127314817</v>
      </c>
      <c r="T602" s="16">
        <f t="shared" si="39"/>
        <v>42203.970127314817</v>
      </c>
    </row>
    <row r="603" spans="1:20" ht="42" x14ac:dyDescent="0.3">
      <c r="A603">
        <v>3668</v>
      </c>
      <c r="B603" s="3" t="s">
        <v>3665</v>
      </c>
      <c r="C603" s="3" t="s">
        <v>7778</v>
      </c>
      <c r="D603" s="6">
        <v>1000</v>
      </c>
      <c r="E603" s="8">
        <v>1035</v>
      </c>
      <c r="F603" t="s">
        <v>8218</v>
      </c>
      <c r="G603" t="s">
        <v>8223</v>
      </c>
      <c r="H603" t="s">
        <v>8245</v>
      </c>
      <c r="I603">
        <v>1437676380</v>
      </c>
      <c r="J603">
        <v>1435670452</v>
      </c>
      <c r="K603" t="b">
        <v>0</v>
      </c>
      <c r="L603">
        <v>28</v>
      </c>
      <c r="M603" t="b">
        <v>1</v>
      </c>
      <c r="N603" t="s">
        <v>8269</v>
      </c>
      <c r="O603" s="9">
        <f t="shared" si="36"/>
        <v>104</v>
      </c>
      <c r="P603">
        <f t="shared" si="37"/>
        <v>36.96</v>
      </c>
      <c r="Q603" s="11" t="s">
        <v>8315</v>
      </c>
      <c r="R603" t="s">
        <v>8316</v>
      </c>
      <c r="S603" s="16">
        <f t="shared" si="38"/>
        <v>42185.556157407409</v>
      </c>
      <c r="T603" s="16">
        <f t="shared" si="39"/>
        <v>42208.772916666669</v>
      </c>
    </row>
    <row r="604" spans="1:20" ht="42" x14ac:dyDescent="0.3">
      <c r="A604">
        <v>3669</v>
      </c>
      <c r="B604" s="3" t="s">
        <v>3666</v>
      </c>
      <c r="C604" s="3" t="s">
        <v>7779</v>
      </c>
      <c r="D604" s="6">
        <v>1000</v>
      </c>
      <c r="E604" s="8">
        <v>1382</v>
      </c>
      <c r="F604" t="s">
        <v>8218</v>
      </c>
      <c r="G604" t="s">
        <v>8224</v>
      </c>
      <c r="H604" t="s">
        <v>8246</v>
      </c>
      <c r="I604">
        <v>1434039137</v>
      </c>
      <c r="J604">
        <v>1431447137</v>
      </c>
      <c r="K604" t="b">
        <v>0</v>
      </c>
      <c r="L604">
        <v>17</v>
      </c>
      <c r="M604" t="b">
        <v>1</v>
      </c>
      <c r="N604" t="s">
        <v>8269</v>
      </c>
      <c r="O604" s="9">
        <f t="shared" si="36"/>
        <v>138</v>
      </c>
      <c r="P604">
        <f t="shared" si="37"/>
        <v>81.290000000000006</v>
      </c>
      <c r="Q604" s="11" t="s">
        <v>8315</v>
      </c>
      <c r="R604" t="s">
        <v>8316</v>
      </c>
      <c r="S604" s="16">
        <f t="shared" si="38"/>
        <v>42136.675196759257</v>
      </c>
      <c r="T604" s="16">
        <f t="shared" si="39"/>
        <v>42166.675196759257</v>
      </c>
    </row>
    <row r="605" spans="1:20" ht="42" x14ac:dyDescent="0.3">
      <c r="A605">
        <v>3670</v>
      </c>
      <c r="B605" s="3" t="s">
        <v>3667</v>
      </c>
      <c r="C605" s="3" t="s">
        <v>7780</v>
      </c>
      <c r="D605" s="6">
        <v>220</v>
      </c>
      <c r="E605" s="8">
        <v>241</v>
      </c>
      <c r="F605" t="s">
        <v>8218</v>
      </c>
      <c r="G605" t="s">
        <v>8224</v>
      </c>
      <c r="H605" t="s">
        <v>8246</v>
      </c>
      <c r="I605">
        <v>1433113200</v>
      </c>
      <c r="J605">
        <v>1431951611</v>
      </c>
      <c r="K605" t="b">
        <v>0</v>
      </c>
      <c r="L605">
        <v>12</v>
      </c>
      <c r="M605" t="b">
        <v>1</v>
      </c>
      <c r="N605" t="s">
        <v>8269</v>
      </c>
      <c r="O605" s="9">
        <f t="shared" si="36"/>
        <v>110</v>
      </c>
      <c r="P605">
        <f t="shared" si="37"/>
        <v>20.079999999999998</v>
      </c>
      <c r="Q605" s="11" t="s">
        <v>8315</v>
      </c>
      <c r="R605" t="s">
        <v>8316</v>
      </c>
      <c r="S605" s="16">
        <f t="shared" si="38"/>
        <v>42142.514016203699</v>
      </c>
      <c r="T605" s="16">
        <f t="shared" si="39"/>
        <v>42155.958333333328</v>
      </c>
    </row>
    <row r="606" spans="1:20" ht="42" x14ac:dyDescent="0.3">
      <c r="A606">
        <v>3671</v>
      </c>
      <c r="B606" s="3" t="s">
        <v>3668</v>
      </c>
      <c r="C606" s="3" t="s">
        <v>7781</v>
      </c>
      <c r="D606" s="6">
        <v>3500</v>
      </c>
      <c r="E606" s="8">
        <v>3530</v>
      </c>
      <c r="F606" t="s">
        <v>8218</v>
      </c>
      <c r="G606" t="s">
        <v>8223</v>
      </c>
      <c r="H606" t="s">
        <v>8245</v>
      </c>
      <c r="I606">
        <v>1405915140</v>
      </c>
      <c r="J606">
        <v>1404140667</v>
      </c>
      <c r="K606" t="b">
        <v>0</v>
      </c>
      <c r="L606">
        <v>40</v>
      </c>
      <c r="M606" t="b">
        <v>1</v>
      </c>
      <c r="N606" t="s">
        <v>8269</v>
      </c>
      <c r="O606" s="9">
        <f t="shared" si="36"/>
        <v>101</v>
      </c>
      <c r="P606">
        <f t="shared" si="37"/>
        <v>88.25</v>
      </c>
      <c r="Q606" s="11" t="s">
        <v>8315</v>
      </c>
      <c r="R606" t="s">
        <v>8316</v>
      </c>
      <c r="S606" s="16">
        <f t="shared" si="38"/>
        <v>41820.62809027778</v>
      </c>
      <c r="T606" s="16">
        <f t="shared" si="39"/>
        <v>41841.165972222225</v>
      </c>
    </row>
    <row r="607" spans="1:20" ht="42" x14ac:dyDescent="0.3">
      <c r="A607">
        <v>3672</v>
      </c>
      <c r="B607" s="3" t="s">
        <v>3669</v>
      </c>
      <c r="C607" s="3" t="s">
        <v>7782</v>
      </c>
      <c r="D607" s="6">
        <v>3000</v>
      </c>
      <c r="E607" s="8">
        <v>3046</v>
      </c>
      <c r="F607" t="s">
        <v>8218</v>
      </c>
      <c r="G607" t="s">
        <v>8224</v>
      </c>
      <c r="H607" t="s">
        <v>8246</v>
      </c>
      <c r="I607">
        <v>1411771384</v>
      </c>
      <c r="J607">
        <v>1409179384</v>
      </c>
      <c r="K607" t="b">
        <v>0</v>
      </c>
      <c r="L607">
        <v>57</v>
      </c>
      <c r="M607" t="b">
        <v>1</v>
      </c>
      <c r="N607" t="s">
        <v>8269</v>
      </c>
      <c r="O607" s="9">
        <f t="shared" si="36"/>
        <v>102</v>
      </c>
      <c r="P607">
        <f t="shared" si="37"/>
        <v>53.44</v>
      </c>
      <c r="Q607" s="11" t="s">
        <v>8315</v>
      </c>
      <c r="R607" t="s">
        <v>8316</v>
      </c>
      <c r="S607" s="16">
        <f t="shared" si="38"/>
        <v>41878.946574074071</v>
      </c>
      <c r="T607" s="16">
        <f t="shared" si="39"/>
        <v>41908.946574074071</v>
      </c>
    </row>
    <row r="608" spans="1:20" ht="42" x14ac:dyDescent="0.3">
      <c r="A608">
        <v>3673</v>
      </c>
      <c r="B608" s="3" t="s">
        <v>3670</v>
      </c>
      <c r="C608" s="3" t="s">
        <v>7783</v>
      </c>
      <c r="D608" s="6">
        <v>4000</v>
      </c>
      <c r="E608" s="8">
        <v>4545</v>
      </c>
      <c r="F608" t="s">
        <v>8218</v>
      </c>
      <c r="G608" t="s">
        <v>8224</v>
      </c>
      <c r="H608" t="s">
        <v>8246</v>
      </c>
      <c r="I608">
        <v>1415191920</v>
      </c>
      <c r="J608">
        <v>1412233497</v>
      </c>
      <c r="K608" t="b">
        <v>0</v>
      </c>
      <c r="L608">
        <v>114</v>
      </c>
      <c r="M608" t="b">
        <v>1</v>
      </c>
      <c r="N608" t="s">
        <v>8269</v>
      </c>
      <c r="O608" s="9">
        <f t="shared" si="36"/>
        <v>114</v>
      </c>
      <c r="P608">
        <f t="shared" si="37"/>
        <v>39.869999999999997</v>
      </c>
      <c r="Q608" s="11" t="s">
        <v>8315</v>
      </c>
      <c r="R608" t="s">
        <v>8316</v>
      </c>
      <c r="S608" s="16">
        <f t="shared" si="38"/>
        <v>41914.295104166667</v>
      </c>
      <c r="T608" s="16">
        <f t="shared" si="39"/>
        <v>41948.536111111112</v>
      </c>
    </row>
    <row r="609" spans="1:20" ht="42" x14ac:dyDescent="0.3">
      <c r="A609">
        <v>3674</v>
      </c>
      <c r="B609" s="3" t="s">
        <v>3671</v>
      </c>
      <c r="C609" s="3" t="s">
        <v>7784</v>
      </c>
      <c r="D609" s="6">
        <v>4500</v>
      </c>
      <c r="E609" s="8">
        <v>4500</v>
      </c>
      <c r="F609" t="s">
        <v>8218</v>
      </c>
      <c r="G609" t="s">
        <v>8235</v>
      </c>
      <c r="H609" t="s">
        <v>8248</v>
      </c>
      <c r="I609">
        <v>1472936229</v>
      </c>
      <c r="J609">
        <v>1467752229</v>
      </c>
      <c r="K609" t="b">
        <v>0</v>
      </c>
      <c r="L609">
        <v>31</v>
      </c>
      <c r="M609" t="b">
        <v>1</v>
      </c>
      <c r="N609" t="s">
        <v>8269</v>
      </c>
      <c r="O609" s="9">
        <f t="shared" si="36"/>
        <v>100</v>
      </c>
      <c r="P609">
        <f t="shared" si="37"/>
        <v>145.16</v>
      </c>
      <c r="Q609" s="11" t="s">
        <v>8315</v>
      </c>
      <c r="R609" t="s">
        <v>8316</v>
      </c>
      <c r="S609" s="16">
        <f t="shared" si="38"/>
        <v>42556.873020833329</v>
      </c>
      <c r="T609" s="16">
        <f t="shared" si="39"/>
        <v>42616.873020833329</v>
      </c>
    </row>
    <row r="610" spans="1:20" ht="42" x14ac:dyDescent="0.3">
      <c r="A610">
        <v>3675</v>
      </c>
      <c r="B610" s="3" t="s">
        <v>3672</v>
      </c>
      <c r="C610" s="3" t="s">
        <v>7785</v>
      </c>
      <c r="D610" s="6">
        <v>50</v>
      </c>
      <c r="E610" s="8">
        <v>70</v>
      </c>
      <c r="F610" t="s">
        <v>8218</v>
      </c>
      <c r="G610" t="s">
        <v>8224</v>
      </c>
      <c r="H610" t="s">
        <v>8246</v>
      </c>
      <c r="I610">
        <v>1463353200</v>
      </c>
      <c r="J610">
        <v>1462285182</v>
      </c>
      <c r="K610" t="b">
        <v>0</v>
      </c>
      <c r="L610">
        <v>3</v>
      </c>
      <c r="M610" t="b">
        <v>1</v>
      </c>
      <c r="N610" t="s">
        <v>8269</v>
      </c>
      <c r="O610" s="9">
        <f t="shared" si="36"/>
        <v>140</v>
      </c>
      <c r="P610">
        <f t="shared" si="37"/>
        <v>23.33</v>
      </c>
      <c r="Q610" s="11" t="s">
        <v>8315</v>
      </c>
      <c r="R610" t="s">
        <v>8316</v>
      </c>
      <c r="S610" s="16">
        <f t="shared" si="38"/>
        <v>42493.597013888888</v>
      </c>
      <c r="T610" s="16">
        <f t="shared" si="39"/>
        <v>42505.958333333328</v>
      </c>
    </row>
    <row r="611" spans="1:20" ht="42" x14ac:dyDescent="0.3">
      <c r="A611">
        <v>3676</v>
      </c>
      <c r="B611" s="3" t="s">
        <v>3673</v>
      </c>
      <c r="C611" s="3" t="s">
        <v>7786</v>
      </c>
      <c r="D611" s="6">
        <v>800</v>
      </c>
      <c r="E611" s="8">
        <v>1030</v>
      </c>
      <c r="F611" t="s">
        <v>8218</v>
      </c>
      <c r="G611" t="s">
        <v>8223</v>
      </c>
      <c r="H611" t="s">
        <v>8245</v>
      </c>
      <c r="I611">
        <v>1410550484</v>
      </c>
      <c r="J611">
        <v>1408995284</v>
      </c>
      <c r="K611" t="b">
        <v>0</v>
      </c>
      <c r="L611">
        <v>16</v>
      </c>
      <c r="M611" t="b">
        <v>1</v>
      </c>
      <c r="N611" t="s">
        <v>8269</v>
      </c>
      <c r="O611" s="9">
        <f t="shared" si="36"/>
        <v>129</v>
      </c>
      <c r="P611">
        <f t="shared" si="37"/>
        <v>64.38</v>
      </c>
      <c r="Q611" s="11" t="s">
        <v>8315</v>
      </c>
      <c r="R611" t="s">
        <v>8316</v>
      </c>
      <c r="S611" s="16">
        <f t="shared" si="38"/>
        <v>41876.815787037034</v>
      </c>
      <c r="T611" s="16">
        <f t="shared" si="39"/>
        <v>41894.815787037034</v>
      </c>
    </row>
    <row r="612" spans="1:20" ht="28" x14ac:dyDescent="0.3">
      <c r="A612">
        <v>3677</v>
      </c>
      <c r="B612" s="3" t="s">
        <v>3674</v>
      </c>
      <c r="C612" s="3" t="s">
        <v>7787</v>
      </c>
      <c r="D612" s="6">
        <v>12000</v>
      </c>
      <c r="E612" s="8">
        <v>12348.5</v>
      </c>
      <c r="F612" t="s">
        <v>8218</v>
      </c>
      <c r="G612" t="s">
        <v>8223</v>
      </c>
      <c r="H612" t="s">
        <v>8245</v>
      </c>
      <c r="I612">
        <v>1404359940</v>
      </c>
      <c r="J612">
        <v>1402580818</v>
      </c>
      <c r="K612" t="b">
        <v>0</v>
      </c>
      <c r="L612">
        <v>199</v>
      </c>
      <c r="M612" t="b">
        <v>1</v>
      </c>
      <c r="N612" t="s">
        <v>8269</v>
      </c>
      <c r="O612" s="9">
        <f t="shared" si="36"/>
        <v>103</v>
      </c>
      <c r="P612">
        <f t="shared" si="37"/>
        <v>62.05</v>
      </c>
      <c r="Q612" s="11" t="s">
        <v>8315</v>
      </c>
      <c r="R612" t="s">
        <v>8316</v>
      </c>
      <c r="S612" s="16">
        <f t="shared" si="38"/>
        <v>41802.574282407404</v>
      </c>
      <c r="T612" s="16">
        <f t="shared" si="39"/>
        <v>41823.165972222225</v>
      </c>
    </row>
    <row r="613" spans="1:20" ht="28" x14ac:dyDescent="0.3">
      <c r="A613">
        <v>3678</v>
      </c>
      <c r="B613" s="3" t="s">
        <v>3675</v>
      </c>
      <c r="C613" s="3" t="s">
        <v>7788</v>
      </c>
      <c r="D613" s="6">
        <v>2000</v>
      </c>
      <c r="E613" s="8">
        <v>2050</v>
      </c>
      <c r="F613" t="s">
        <v>8218</v>
      </c>
      <c r="G613" t="s">
        <v>8224</v>
      </c>
      <c r="H613" t="s">
        <v>8246</v>
      </c>
      <c r="I613">
        <v>1433076298</v>
      </c>
      <c r="J613">
        <v>1430052298</v>
      </c>
      <c r="K613" t="b">
        <v>0</v>
      </c>
      <c r="L613">
        <v>31</v>
      </c>
      <c r="M613" t="b">
        <v>1</v>
      </c>
      <c r="N613" t="s">
        <v>8269</v>
      </c>
      <c r="O613" s="9">
        <f t="shared" si="36"/>
        <v>103</v>
      </c>
      <c r="P613">
        <f t="shared" si="37"/>
        <v>66.13</v>
      </c>
      <c r="Q613" s="11" t="s">
        <v>8315</v>
      </c>
      <c r="R613" t="s">
        <v>8316</v>
      </c>
      <c r="S613" s="16">
        <f t="shared" si="38"/>
        <v>42120.531226851846</v>
      </c>
      <c r="T613" s="16">
        <f t="shared" si="39"/>
        <v>42155.531226851846</v>
      </c>
    </row>
    <row r="614" spans="1:20" ht="42" x14ac:dyDescent="0.3">
      <c r="A614">
        <v>3679</v>
      </c>
      <c r="B614" s="3" t="s">
        <v>3676</v>
      </c>
      <c r="C614" s="3" t="s">
        <v>7789</v>
      </c>
      <c r="D614" s="6">
        <v>2000</v>
      </c>
      <c r="E614" s="8">
        <v>2202</v>
      </c>
      <c r="F614" t="s">
        <v>8218</v>
      </c>
      <c r="G614" t="s">
        <v>8223</v>
      </c>
      <c r="H614" t="s">
        <v>8245</v>
      </c>
      <c r="I614">
        <v>1404190740</v>
      </c>
      <c r="J614">
        <v>1401214581</v>
      </c>
      <c r="K614" t="b">
        <v>0</v>
      </c>
      <c r="L614">
        <v>30</v>
      </c>
      <c r="M614" t="b">
        <v>1</v>
      </c>
      <c r="N614" t="s">
        <v>8269</v>
      </c>
      <c r="O614" s="9">
        <f t="shared" si="36"/>
        <v>110</v>
      </c>
      <c r="P614">
        <f t="shared" si="37"/>
        <v>73.400000000000006</v>
      </c>
      <c r="Q614" s="11" t="s">
        <v>8315</v>
      </c>
      <c r="R614" t="s">
        <v>8316</v>
      </c>
      <c r="S614" s="16">
        <f t="shared" si="38"/>
        <v>41786.761354166665</v>
      </c>
      <c r="T614" s="16">
        <f t="shared" si="39"/>
        <v>41821.207638888889</v>
      </c>
    </row>
    <row r="615" spans="1:20" ht="42" x14ac:dyDescent="0.3">
      <c r="A615">
        <v>3680</v>
      </c>
      <c r="B615" s="3" t="s">
        <v>3677</v>
      </c>
      <c r="C615" s="3" t="s">
        <v>7790</v>
      </c>
      <c r="D615" s="6">
        <v>3000</v>
      </c>
      <c r="E615" s="8">
        <v>3383</v>
      </c>
      <c r="F615" t="s">
        <v>8218</v>
      </c>
      <c r="G615" t="s">
        <v>8223</v>
      </c>
      <c r="H615" t="s">
        <v>8245</v>
      </c>
      <c r="I615">
        <v>1475664834</v>
      </c>
      <c r="J615">
        <v>1473850434</v>
      </c>
      <c r="K615" t="b">
        <v>0</v>
      </c>
      <c r="L615">
        <v>34</v>
      </c>
      <c r="M615" t="b">
        <v>1</v>
      </c>
      <c r="N615" t="s">
        <v>8269</v>
      </c>
      <c r="O615" s="9">
        <f t="shared" si="36"/>
        <v>113</v>
      </c>
      <c r="P615">
        <f t="shared" si="37"/>
        <v>99.5</v>
      </c>
      <c r="Q615" s="11" t="s">
        <v>8315</v>
      </c>
      <c r="R615" t="s">
        <v>8316</v>
      </c>
      <c r="S615" s="16">
        <f t="shared" si="38"/>
        <v>42627.454097222217</v>
      </c>
      <c r="T615" s="16">
        <f t="shared" si="39"/>
        <v>42648.454097222217</v>
      </c>
    </row>
    <row r="616" spans="1:20" ht="56" x14ac:dyDescent="0.3">
      <c r="A616">
        <v>3681</v>
      </c>
      <c r="B616" s="3" t="s">
        <v>3678</v>
      </c>
      <c r="C616" s="3" t="s">
        <v>7791</v>
      </c>
      <c r="D616" s="6">
        <v>1000</v>
      </c>
      <c r="E616" s="8">
        <v>1119</v>
      </c>
      <c r="F616" t="s">
        <v>8218</v>
      </c>
      <c r="G616" t="s">
        <v>8223</v>
      </c>
      <c r="H616" t="s">
        <v>8245</v>
      </c>
      <c r="I616">
        <v>1452872290</v>
      </c>
      <c r="J616">
        <v>1452008290</v>
      </c>
      <c r="K616" t="b">
        <v>0</v>
      </c>
      <c r="L616">
        <v>18</v>
      </c>
      <c r="M616" t="b">
        <v>1</v>
      </c>
      <c r="N616" t="s">
        <v>8269</v>
      </c>
      <c r="O616" s="9">
        <f t="shared" si="36"/>
        <v>112</v>
      </c>
      <c r="P616">
        <f t="shared" si="37"/>
        <v>62.17</v>
      </c>
      <c r="Q616" s="11" t="s">
        <v>8315</v>
      </c>
      <c r="R616" t="s">
        <v>8316</v>
      </c>
      <c r="S616" s="16">
        <f t="shared" si="38"/>
        <v>42374.651504629626</v>
      </c>
      <c r="T616" s="16">
        <f t="shared" si="39"/>
        <v>42384.651504629626</v>
      </c>
    </row>
    <row r="617" spans="1:20" ht="42" x14ac:dyDescent="0.3">
      <c r="A617">
        <v>3682</v>
      </c>
      <c r="B617" s="3" t="s">
        <v>3679</v>
      </c>
      <c r="C617" s="3" t="s">
        <v>7792</v>
      </c>
      <c r="D617" s="6">
        <v>3000</v>
      </c>
      <c r="E617" s="8">
        <v>4176</v>
      </c>
      <c r="F617" t="s">
        <v>8218</v>
      </c>
      <c r="G617" t="s">
        <v>8223</v>
      </c>
      <c r="H617" t="s">
        <v>8245</v>
      </c>
      <c r="I617">
        <v>1402901940</v>
      </c>
      <c r="J617">
        <v>1399998418</v>
      </c>
      <c r="K617" t="b">
        <v>0</v>
      </c>
      <c r="L617">
        <v>67</v>
      </c>
      <c r="M617" t="b">
        <v>1</v>
      </c>
      <c r="N617" t="s">
        <v>8269</v>
      </c>
      <c r="O617" s="9">
        <f t="shared" si="36"/>
        <v>139</v>
      </c>
      <c r="P617">
        <f t="shared" si="37"/>
        <v>62.33</v>
      </c>
      <c r="Q617" s="11" t="s">
        <v>8315</v>
      </c>
      <c r="R617" t="s">
        <v>8316</v>
      </c>
      <c r="S617" s="16">
        <f t="shared" si="38"/>
        <v>41772.685393518521</v>
      </c>
      <c r="T617" s="16">
        <f t="shared" si="39"/>
        <v>41806.290972222225</v>
      </c>
    </row>
    <row r="618" spans="1:20" ht="42" x14ac:dyDescent="0.3">
      <c r="A618">
        <v>3683</v>
      </c>
      <c r="B618" s="3" t="s">
        <v>3680</v>
      </c>
      <c r="C618" s="3" t="s">
        <v>7793</v>
      </c>
      <c r="D618" s="6">
        <v>3500</v>
      </c>
      <c r="E618" s="8">
        <v>3880</v>
      </c>
      <c r="F618" t="s">
        <v>8218</v>
      </c>
      <c r="G618" t="s">
        <v>8223</v>
      </c>
      <c r="H618" t="s">
        <v>8245</v>
      </c>
      <c r="I618">
        <v>1476931696</v>
      </c>
      <c r="J618">
        <v>1474339696</v>
      </c>
      <c r="K618" t="b">
        <v>0</v>
      </c>
      <c r="L618">
        <v>66</v>
      </c>
      <c r="M618" t="b">
        <v>1</v>
      </c>
      <c r="N618" t="s">
        <v>8269</v>
      </c>
      <c r="O618" s="9">
        <f t="shared" si="36"/>
        <v>111</v>
      </c>
      <c r="P618">
        <f t="shared" si="37"/>
        <v>58.79</v>
      </c>
      <c r="Q618" s="11" t="s">
        <v>8315</v>
      </c>
      <c r="R618" t="s">
        <v>8316</v>
      </c>
      <c r="S618" s="16">
        <f t="shared" si="38"/>
        <v>42633.116851851853</v>
      </c>
      <c r="T618" s="16">
        <f t="shared" si="39"/>
        <v>42663.116851851853</v>
      </c>
    </row>
    <row r="619" spans="1:20" ht="42" x14ac:dyDescent="0.3">
      <c r="A619">
        <v>3684</v>
      </c>
      <c r="B619" s="3" t="s">
        <v>3681</v>
      </c>
      <c r="C619" s="3" t="s">
        <v>7794</v>
      </c>
      <c r="D619" s="6">
        <v>750</v>
      </c>
      <c r="E619" s="8">
        <v>1043</v>
      </c>
      <c r="F619" t="s">
        <v>8218</v>
      </c>
      <c r="G619" t="s">
        <v>8223</v>
      </c>
      <c r="H619" t="s">
        <v>8245</v>
      </c>
      <c r="I619">
        <v>1441167586</v>
      </c>
      <c r="J619">
        <v>1438575586</v>
      </c>
      <c r="K619" t="b">
        <v>0</v>
      </c>
      <c r="L619">
        <v>23</v>
      </c>
      <c r="M619" t="b">
        <v>1</v>
      </c>
      <c r="N619" t="s">
        <v>8269</v>
      </c>
      <c r="O619" s="9">
        <f t="shared" si="36"/>
        <v>139</v>
      </c>
      <c r="P619">
        <f t="shared" si="37"/>
        <v>45.35</v>
      </c>
      <c r="Q619" s="11" t="s">
        <v>8315</v>
      </c>
      <c r="R619" t="s">
        <v>8316</v>
      </c>
      <c r="S619" s="16">
        <f t="shared" si="38"/>
        <v>42219.180393518516</v>
      </c>
      <c r="T619" s="16">
        <f t="shared" si="39"/>
        <v>42249.180393518516</v>
      </c>
    </row>
    <row r="620" spans="1:20" ht="42" x14ac:dyDescent="0.3">
      <c r="A620">
        <v>3685</v>
      </c>
      <c r="B620" s="3" t="s">
        <v>3682</v>
      </c>
      <c r="C620" s="3" t="s">
        <v>7795</v>
      </c>
      <c r="D620" s="6">
        <v>5000</v>
      </c>
      <c r="E620" s="8">
        <v>5285</v>
      </c>
      <c r="F620" t="s">
        <v>8218</v>
      </c>
      <c r="G620" t="s">
        <v>8223</v>
      </c>
      <c r="H620" t="s">
        <v>8245</v>
      </c>
      <c r="I620">
        <v>1400533200</v>
      </c>
      <c r="J620">
        <v>1398348859</v>
      </c>
      <c r="K620" t="b">
        <v>0</v>
      </c>
      <c r="L620">
        <v>126</v>
      </c>
      <c r="M620" t="b">
        <v>1</v>
      </c>
      <c r="N620" t="s">
        <v>8269</v>
      </c>
      <c r="O620" s="9">
        <f t="shared" si="36"/>
        <v>106</v>
      </c>
      <c r="P620">
        <f t="shared" si="37"/>
        <v>41.94</v>
      </c>
      <c r="Q620" s="11" t="s">
        <v>8315</v>
      </c>
      <c r="R620" t="s">
        <v>8316</v>
      </c>
      <c r="S620" s="16">
        <f t="shared" si="38"/>
        <v>41753.593275462961</v>
      </c>
      <c r="T620" s="16">
        <f t="shared" si="39"/>
        <v>41778.875</v>
      </c>
    </row>
    <row r="621" spans="1:20" ht="42" x14ac:dyDescent="0.3">
      <c r="A621">
        <v>3686</v>
      </c>
      <c r="B621" s="3" t="s">
        <v>3683</v>
      </c>
      <c r="C621" s="3" t="s">
        <v>7796</v>
      </c>
      <c r="D621" s="6">
        <v>350</v>
      </c>
      <c r="E621" s="8">
        <v>355</v>
      </c>
      <c r="F621" t="s">
        <v>8218</v>
      </c>
      <c r="G621" t="s">
        <v>8223</v>
      </c>
      <c r="H621" t="s">
        <v>8245</v>
      </c>
      <c r="I621">
        <v>1440820740</v>
      </c>
      <c r="J621">
        <v>1439567660</v>
      </c>
      <c r="K621" t="b">
        <v>0</v>
      </c>
      <c r="L621">
        <v>6</v>
      </c>
      <c r="M621" t="b">
        <v>1</v>
      </c>
      <c r="N621" t="s">
        <v>8269</v>
      </c>
      <c r="O621" s="9">
        <f t="shared" si="36"/>
        <v>101</v>
      </c>
      <c r="P621">
        <f t="shared" si="37"/>
        <v>59.17</v>
      </c>
      <c r="Q621" s="11" t="s">
        <v>8315</v>
      </c>
      <c r="R621" t="s">
        <v>8316</v>
      </c>
      <c r="S621" s="16">
        <f t="shared" si="38"/>
        <v>42230.662731481483</v>
      </c>
      <c r="T621" s="16">
        <f t="shared" si="39"/>
        <v>42245.165972222225</v>
      </c>
    </row>
    <row r="622" spans="1:20" ht="42" x14ac:dyDescent="0.3">
      <c r="A622">
        <v>3687</v>
      </c>
      <c r="B622" s="3" t="s">
        <v>3684</v>
      </c>
      <c r="C622" s="3" t="s">
        <v>7797</v>
      </c>
      <c r="D622" s="6">
        <v>5000</v>
      </c>
      <c r="E622" s="8">
        <v>5012.25</v>
      </c>
      <c r="F622" t="s">
        <v>8218</v>
      </c>
      <c r="G622" t="s">
        <v>8223</v>
      </c>
      <c r="H622" t="s">
        <v>8245</v>
      </c>
      <c r="I622">
        <v>1403846055</v>
      </c>
      <c r="J622">
        <v>1401254055</v>
      </c>
      <c r="K622" t="b">
        <v>0</v>
      </c>
      <c r="L622">
        <v>25</v>
      </c>
      <c r="M622" t="b">
        <v>1</v>
      </c>
      <c r="N622" t="s">
        <v>8269</v>
      </c>
      <c r="O622" s="9">
        <f t="shared" si="36"/>
        <v>100</v>
      </c>
      <c r="P622">
        <f t="shared" si="37"/>
        <v>200.49</v>
      </c>
      <c r="Q622" s="11" t="s">
        <v>8315</v>
      </c>
      <c r="R622" t="s">
        <v>8316</v>
      </c>
      <c r="S622" s="16">
        <f t="shared" si="38"/>
        <v>41787.218229166669</v>
      </c>
      <c r="T622" s="16">
        <f t="shared" si="39"/>
        <v>41817.218229166669</v>
      </c>
    </row>
    <row r="623" spans="1:20" ht="42" x14ac:dyDescent="0.3">
      <c r="A623">
        <v>3688</v>
      </c>
      <c r="B623" s="3" t="s">
        <v>3685</v>
      </c>
      <c r="C623" s="3" t="s">
        <v>7798</v>
      </c>
      <c r="D623" s="6">
        <v>3000</v>
      </c>
      <c r="E623" s="8">
        <v>3275</v>
      </c>
      <c r="F623" t="s">
        <v>8218</v>
      </c>
      <c r="G623" t="s">
        <v>8224</v>
      </c>
      <c r="H623" t="s">
        <v>8246</v>
      </c>
      <c r="I623">
        <v>1407524004</v>
      </c>
      <c r="J623">
        <v>1404932004</v>
      </c>
      <c r="K623" t="b">
        <v>0</v>
      </c>
      <c r="L623">
        <v>39</v>
      </c>
      <c r="M623" t="b">
        <v>1</v>
      </c>
      <c r="N623" t="s">
        <v>8269</v>
      </c>
      <c r="O623" s="9">
        <f t="shared" si="36"/>
        <v>109</v>
      </c>
      <c r="P623">
        <f t="shared" si="37"/>
        <v>83.97</v>
      </c>
      <c r="Q623" s="11" t="s">
        <v>8315</v>
      </c>
      <c r="R623" t="s">
        <v>8316</v>
      </c>
      <c r="S623" s="16">
        <f t="shared" si="38"/>
        <v>41829.787083333329</v>
      </c>
      <c r="T623" s="16">
        <f t="shared" si="39"/>
        <v>41859.787083333329</v>
      </c>
    </row>
    <row r="624" spans="1:20" ht="42" x14ac:dyDescent="0.3">
      <c r="A624">
        <v>3689</v>
      </c>
      <c r="B624" s="3" t="s">
        <v>3686</v>
      </c>
      <c r="C624" s="3" t="s">
        <v>7799</v>
      </c>
      <c r="D624" s="6">
        <v>3000</v>
      </c>
      <c r="E624" s="8">
        <v>3550</v>
      </c>
      <c r="F624" t="s">
        <v>8218</v>
      </c>
      <c r="G624" t="s">
        <v>8223</v>
      </c>
      <c r="H624" t="s">
        <v>8245</v>
      </c>
      <c r="I624">
        <v>1434925500</v>
      </c>
      <c r="J624">
        <v>1432410639</v>
      </c>
      <c r="K624" t="b">
        <v>0</v>
      </c>
      <c r="L624">
        <v>62</v>
      </c>
      <c r="M624" t="b">
        <v>1</v>
      </c>
      <c r="N624" t="s">
        <v>8269</v>
      </c>
      <c r="O624" s="9">
        <f t="shared" si="36"/>
        <v>118</v>
      </c>
      <c r="P624">
        <f t="shared" si="37"/>
        <v>57.26</v>
      </c>
      <c r="Q624" s="11" t="s">
        <v>8315</v>
      </c>
      <c r="R624" t="s">
        <v>8316</v>
      </c>
      <c r="S624" s="16">
        <f t="shared" si="38"/>
        <v>42147.826840277776</v>
      </c>
      <c r="T624" s="16">
        <f t="shared" si="39"/>
        <v>42176.934027777781</v>
      </c>
    </row>
    <row r="625" spans="1:20" ht="42" x14ac:dyDescent="0.3">
      <c r="A625">
        <v>3690</v>
      </c>
      <c r="B625" s="3" t="s">
        <v>3687</v>
      </c>
      <c r="C625" s="3" t="s">
        <v>7800</v>
      </c>
      <c r="D625" s="6">
        <v>1500</v>
      </c>
      <c r="E625" s="8">
        <v>1800</v>
      </c>
      <c r="F625" t="s">
        <v>8218</v>
      </c>
      <c r="G625" t="s">
        <v>8223</v>
      </c>
      <c r="H625" t="s">
        <v>8245</v>
      </c>
      <c r="I625">
        <v>1417101683</v>
      </c>
      <c r="J625">
        <v>1414506083</v>
      </c>
      <c r="K625" t="b">
        <v>0</v>
      </c>
      <c r="L625">
        <v>31</v>
      </c>
      <c r="M625" t="b">
        <v>1</v>
      </c>
      <c r="N625" t="s">
        <v>8269</v>
      </c>
      <c r="O625" s="9">
        <f t="shared" si="36"/>
        <v>120</v>
      </c>
      <c r="P625">
        <f t="shared" si="37"/>
        <v>58.06</v>
      </c>
      <c r="Q625" s="11" t="s">
        <v>8315</v>
      </c>
      <c r="R625" t="s">
        <v>8316</v>
      </c>
      <c r="S625" s="16">
        <f t="shared" si="38"/>
        <v>41940.598182870373</v>
      </c>
      <c r="T625" s="16">
        <f t="shared" si="39"/>
        <v>41970.639849537038</v>
      </c>
    </row>
    <row r="626" spans="1:20" ht="28" x14ac:dyDescent="0.3">
      <c r="A626">
        <v>3691</v>
      </c>
      <c r="B626" s="3" t="s">
        <v>3688</v>
      </c>
      <c r="C626" s="3" t="s">
        <v>7801</v>
      </c>
      <c r="D626" s="6">
        <v>40000</v>
      </c>
      <c r="E626" s="8">
        <v>51184</v>
      </c>
      <c r="F626" t="s">
        <v>8218</v>
      </c>
      <c r="G626" t="s">
        <v>8223</v>
      </c>
      <c r="H626" t="s">
        <v>8245</v>
      </c>
      <c r="I626">
        <v>1425272340</v>
      </c>
      <c r="J626">
        <v>1421426929</v>
      </c>
      <c r="K626" t="b">
        <v>0</v>
      </c>
      <c r="L626">
        <v>274</v>
      </c>
      <c r="M626" t="b">
        <v>1</v>
      </c>
      <c r="N626" t="s">
        <v>8269</v>
      </c>
      <c r="O626" s="9">
        <f t="shared" si="36"/>
        <v>128</v>
      </c>
      <c r="P626">
        <f t="shared" si="37"/>
        <v>186.8</v>
      </c>
      <c r="Q626" s="11" t="s">
        <v>8315</v>
      </c>
      <c r="R626" t="s">
        <v>8316</v>
      </c>
      <c r="S626" s="16">
        <f t="shared" si="38"/>
        <v>42020.700567129628</v>
      </c>
      <c r="T626" s="16">
        <f t="shared" si="39"/>
        <v>42065.207638888889</v>
      </c>
    </row>
    <row r="627" spans="1:20" ht="28" x14ac:dyDescent="0.3">
      <c r="A627">
        <v>3692</v>
      </c>
      <c r="B627" s="3" t="s">
        <v>3689</v>
      </c>
      <c r="C627" s="3" t="s">
        <v>7802</v>
      </c>
      <c r="D627" s="6">
        <v>1000</v>
      </c>
      <c r="E627" s="8">
        <v>1260</v>
      </c>
      <c r="F627" t="s">
        <v>8218</v>
      </c>
      <c r="G627" t="s">
        <v>8223</v>
      </c>
      <c r="H627" t="s">
        <v>8245</v>
      </c>
      <c r="I627">
        <v>1411084800</v>
      </c>
      <c r="J627">
        <v>1410304179</v>
      </c>
      <c r="K627" t="b">
        <v>0</v>
      </c>
      <c r="L627">
        <v>17</v>
      </c>
      <c r="M627" t="b">
        <v>1</v>
      </c>
      <c r="N627" t="s">
        <v>8269</v>
      </c>
      <c r="O627" s="9">
        <f t="shared" si="36"/>
        <v>126</v>
      </c>
      <c r="P627">
        <f t="shared" si="37"/>
        <v>74.12</v>
      </c>
      <c r="Q627" s="11" t="s">
        <v>8315</v>
      </c>
      <c r="R627" t="s">
        <v>8316</v>
      </c>
      <c r="S627" s="16">
        <f t="shared" si="38"/>
        <v>41891.96503472222</v>
      </c>
      <c r="T627" s="16">
        <f t="shared" si="39"/>
        <v>41901</v>
      </c>
    </row>
    <row r="628" spans="1:20" ht="42" x14ac:dyDescent="0.3">
      <c r="A628">
        <v>3693</v>
      </c>
      <c r="B628" s="3" t="s">
        <v>3690</v>
      </c>
      <c r="C628" s="3" t="s">
        <v>7803</v>
      </c>
      <c r="D628" s="6">
        <v>333</v>
      </c>
      <c r="E628" s="8">
        <v>430</v>
      </c>
      <c r="F628" t="s">
        <v>8218</v>
      </c>
      <c r="G628" t="s">
        <v>8224</v>
      </c>
      <c r="H628" t="s">
        <v>8246</v>
      </c>
      <c r="I628">
        <v>1448922600</v>
      </c>
      <c r="J628">
        <v>1446352529</v>
      </c>
      <c r="K628" t="b">
        <v>0</v>
      </c>
      <c r="L628">
        <v>14</v>
      </c>
      <c r="M628" t="b">
        <v>1</v>
      </c>
      <c r="N628" t="s">
        <v>8269</v>
      </c>
      <c r="O628" s="9">
        <f t="shared" si="36"/>
        <v>129</v>
      </c>
      <c r="P628">
        <f t="shared" si="37"/>
        <v>30.71</v>
      </c>
      <c r="Q628" s="11" t="s">
        <v>8315</v>
      </c>
      <c r="R628" t="s">
        <v>8316</v>
      </c>
      <c r="S628" s="16">
        <f t="shared" si="38"/>
        <v>42309.191307870366</v>
      </c>
      <c r="T628" s="16">
        <f t="shared" si="39"/>
        <v>42338.9375</v>
      </c>
    </row>
    <row r="629" spans="1:20" ht="42" x14ac:dyDescent="0.3">
      <c r="A629">
        <v>3694</v>
      </c>
      <c r="B629" s="3" t="s">
        <v>3691</v>
      </c>
      <c r="C629" s="3" t="s">
        <v>7804</v>
      </c>
      <c r="D629" s="6">
        <v>3500</v>
      </c>
      <c r="E629" s="8">
        <v>3760</v>
      </c>
      <c r="F629" t="s">
        <v>8218</v>
      </c>
      <c r="G629" t="s">
        <v>8223</v>
      </c>
      <c r="H629" t="s">
        <v>8245</v>
      </c>
      <c r="I629">
        <v>1465178400</v>
      </c>
      <c r="J629">
        <v>1461985967</v>
      </c>
      <c r="K629" t="b">
        <v>0</v>
      </c>
      <c r="L629">
        <v>60</v>
      </c>
      <c r="M629" t="b">
        <v>1</v>
      </c>
      <c r="N629" t="s">
        <v>8269</v>
      </c>
      <c r="O629" s="9">
        <f t="shared" si="36"/>
        <v>107</v>
      </c>
      <c r="P629">
        <f t="shared" si="37"/>
        <v>62.67</v>
      </c>
      <c r="Q629" s="11" t="s">
        <v>8315</v>
      </c>
      <c r="R629" t="s">
        <v>8316</v>
      </c>
      <c r="S629" s="16">
        <f t="shared" si="38"/>
        <v>42490.133877314816</v>
      </c>
      <c r="T629" s="16">
        <f t="shared" si="39"/>
        <v>42527.083333333328</v>
      </c>
    </row>
    <row r="630" spans="1:20" ht="56" x14ac:dyDescent="0.3">
      <c r="A630">
        <v>3695</v>
      </c>
      <c r="B630" s="3" t="s">
        <v>3692</v>
      </c>
      <c r="C630" s="3" t="s">
        <v>7805</v>
      </c>
      <c r="D630" s="6">
        <v>4000</v>
      </c>
      <c r="E630" s="8">
        <v>4005</v>
      </c>
      <c r="F630" t="s">
        <v>8218</v>
      </c>
      <c r="G630" t="s">
        <v>8223</v>
      </c>
      <c r="H630" t="s">
        <v>8245</v>
      </c>
      <c r="I630">
        <v>1421009610</v>
      </c>
      <c r="J630">
        <v>1419281610</v>
      </c>
      <c r="K630" t="b">
        <v>0</v>
      </c>
      <c r="L630">
        <v>33</v>
      </c>
      <c r="M630" t="b">
        <v>1</v>
      </c>
      <c r="N630" t="s">
        <v>8269</v>
      </c>
      <c r="O630" s="9">
        <f t="shared" si="36"/>
        <v>100</v>
      </c>
      <c r="P630">
        <f t="shared" si="37"/>
        <v>121.36</v>
      </c>
      <c r="Q630" s="11" t="s">
        <v>8315</v>
      </c>
      <c r="R630" t="s">
        <v>8316</v>
      </c>
      <c r="S630" s="16">
        <f t="shared" si="38"/>
        <v>41995.870486111111</v>
      </c>
      <c r="T630" s="16">
        <f t="shared" si="39"/>
        <v>42015.870486111111</v>
      </c>
    </row>
    <row r="631" spans="1:20" ht="42" x14ac:dyDescent="0.3">
      <c r="A631">
        <v>3696</v>
      </c>
      <c r="B631" s="3" t="s">
        <v>3693</v>
      </c>
      <c r="C631" s="3" t="s">
        <v>7806</v>
      </c>
      <c r="D631" s="6">
        <v>2000</v>
      </c>
      <c r="E631" s="8">
        <v>3100</v>
      </c>
      <c r="F631" t="s">
        <v>8218</v>
      </c>
      <c r="G631" t="s">
        <v>8224</v>
      </c>
      <c r="H631" t="s">
        <v>8246</v>
      </c>
      <c r="I631">
        <v>1423838916</v>
      </c>
      <c r="J631">
        <v>1418654916</v>
      </c>
      <c r="K631" t="b">
        <v>0</v>
      </c>
      <c r="L631">
        <v>78</v>
      </c>
      <c r="M631" t="b">
        <v>1</v>
      </c>
      <c r="N631" t="s">
        <v>8269</v>
      </c>
      <c r="O631" s="9">
        <f t="shared" si="36"/>
        <v>155</v>
      </c>
      <c r="P631">
        <f t="shared" si="37"/>
        <v>39.74</v>
      </c>
      <c r="Q631" s="11" t="s">
        <v>8315</v>
      </c>
      <c r="R631" t="s">
        <v>8316</v>
      </c>
      <c r="S631" s="16">
        <f t="shared" si="38"/>
        <v>41988.617083333331</v>
      </c>
      <c r="T631" s="16">
        <f t="shared" si="39"/>
        <v>42048.617083333331</v>
      </c>
    </row>
    <row r="632" spans="1:20" ht="42" x14ac:dyDescent="0.3">
      <c r="A632">
        <v>3697</v>
      </c>
      <c r="B632" s="3" t="s">
        <v>3694</v>
      </c>
      <c r="C632" s="3" t="s">
        <v>7807</v>
      </c>
      <c r="D632" s="6">
        <v>2000</v>
      </c>
      <c r="E632" s="8">
        <v>2160</v>
      </c>
      <c r="F632" t="s">
        <v>8218</v>
      </c>
      <c r="G632" t="s">
        <v>8224</v>
      </c>
      <c r="H632" t="s">
        <v>8246</v>
      </c>
      <c r="I632">
        <v>1462878648</v>
      </c>
      <c r="J632">
        <v>1461064248</v>
      </c>
      <c r="K632" t="b">
        <v>0</v>
      </c>
      <c r="L632">
        <v>30</v>
      </c>
      <c r="M632" t="b">
        <v>1</v>
      </c>
      <c r="N632" t="s">
        <v>8269</v>
      </c>
      <c r="O632" s="9">
        <f t="shared" si="36"/>
        <v>108</v>
      </c>
      <c r="P632">
        <f t="shared" si="37"/>
        <v>72</v>
      </c>
      <c r="Q632" s="11" t="s">
        <v>8315</v>
      </c>
      <c r="R632" t="s">
        <v>8316</v>
      </c>
      <c r="S632" s="16">
        <f t="shared" si="38"/>
        <v>42479.465833333335</v>
      </c>
      <c r="T632" s="16">
        <f t="shared" si="39"/>
        <v>42500.465833333335</v>
      </c>
    </row>
    <row r="633" spans="1:20" ht="28" x14ac:dyDescent="0.3">
      <c r="A633">
        <v>3698</v>
      </c>
      <c r="B633" s="3" t="s">
        <v>3695</v>
      </c>
      <c r="C633" s="3" t="s">
        <v>7808</v>
      </c>
      <c r="D633" s="6">
        <v>5000</v>
      </c>
      <c r="E633" s="8">
        <v>5526</v>
      </c>
      <c r="F633" t="s">
        <v>8218</v>
      </c>
      <c r="G633" t="s">
        <v>8223</v>
      </c>
      <c r="H633" t="s">
        <v>8245</v>
      </c>
      <c r="I633">
        <v>1456946487</v>
      </c>
      <c r="J633">
        <v>1454354487</v>
      </c>
      <c r="K633" t="b">
        <v>0</v>
      </c>
      <c r="L633">
        <v>136</v>
      </c>
      <c r="M633" t="b">
        <v>1</v>
      </c>
      <c r="N633" t="s">
        <v>8269</v>
      </c>
      <c r="O633" s="9">
        <f t="shared" si="36"/>
        <v>111</v>
      </c>
      <c r="P633">
        <f t="shared" si="37"/>
        <v>40.630000000000003</v>
      </c>
      <c r="Q633" s="11" t="s">
        <v>8315</v>
      </c>
      <c r="R633" t="s">
        <v>8316</v>
      </c>
      <c r="S633" s="16">
        <f t="shared" si="38"/>
        <v>42401.806562500002</v>
      </c>
      <c r="T633" s="16">
        <f t="shared" si="39"/>
        <v>42431.806562500002</v>
      </c>
    </row>
    <row r="634" spans="1:20" ht="42" x14ac:dyDescent="0.3">
      <c r="A634">
        <v>3699</v>
      </c>
      <c r="B634" s="3" t="s">
        <v>3696</v>
      </c>
      <c r="C634" s="3" t="s">
        <v>7809</v>
      </c>
      <c r="D634" s="6">
        <v>2500</v>
      </c>
      <c r="E634" s="8">
        <v>2520</v>
      </c>
      <c r="F634" t="s">
        <v>8218</v>
      </c>
      <c r="G634" t="s">
        <v>8223</v>
      </c>
      <c r="H634" t="s">
        <v>8245</v>
      </c>
      <c r="I634">
        <v>1413383216</v>
      </c>
      <c r="J634">
        <v>1410791216</v>
      </c>
      <c r="K634" t="b">
        <v>0</v>
      </c>
      <c r="L634">
        <v>40</v>
      </c>
      <c r="M634" t="b">
        <v>1</v>
      </c>
      <c r="N634" t="s">
        <v>8269</v>
      </c>
      <c r="O634" s="9">
        <f t="shared" si="36"/>
        <v>101</v>
      </c>
      <c r="P634">
        <f t="shared" si="37"/>
        <v>63</v>
      </c>
      <c r="Q634" s="11" t="s">
        <v>8315</v>
      </c>
      <c r="R634" t="s">
        <v>8316</v>
      </c>
      <c r="S634" s="16">
        <f t="shared" si="38"/>
        <v>41897.602037037039</v>
      </c>
      <c r="T634" s="16">
        <f t="shared" si="39"/>
        <v>41927.602037037039</v>
      </c>
    </row>
    <row r="635" spans="1:20" ht="28" x14ac:dyDescent="0.3">
      <c r="A635">
        <v>3700</v>
      </c>
      <c r="B635" s="3" t="s">
        <v>3697</v>
      </c>
      <c r="C635" s="3" t="s">
        <v>7810</v>
      </c>
      <c r="D635" s="6">
        <v>500</v>
      </c>
      <c r="E635" s="8">
        <v>606</v>
      </c>
      <c r="F635" t="s">
        <v>8218</v>
      </c>
      <c r="G635" t="s">
        <v>8223</v>
      </c>
      <c r="H635" t="s">
        <v>8245</v>
      </c>
      <c r="I635">
        <v>1412092800</v>
      </c>
      <c r="J635">
        <v>1409493800</v>
      </c>
      <c r="K635" t="b">
        <v>0</v>
      </c>
      <c r="L635">
        <v>18</v>
      </c>
      <c r="M635" t="b">
        <v>1</v>
      </c>
      <c r="N635" t="s">
        <v>8269</v>
      </c>
      <c r="O635" s="9">
        <f t="shared" si="36"/>
        <v>121</v>
      </c>
      <c r="P635">
        <f t="shared" si="37"/>
        <v>33.67</v>
      </c>
      <c r="Q635" s="11" t="s">
        <v>8315</v>
      </c>
      <c r="R635" t="s">
        <v>8316</v>
      </c>
      <c r="S635" s="16">
        <f t="shared" si="38"/>
        <v>41882.585648148146</v>
      </c>
      <c r="T635" s="16">
        <f t="shared" si="39"/>
        <v>41912.666666666664</v>
      </c>
    </row>
    <row r="636" spans="1:20" ht="42" x14ac:dyDescent="0.3">
      <c r="A636">
        <v>3701</v>
      </c>
      <c r="B636" s="3" t="s">
        <v>3698</v>
      </c>
      <c r="C636" s="3" t="s">
        <v>7811</v>
      </c>
      <c r="D636" s="6">
        <v>1500</v>
      </c>
      <c r="E636" s="8">
        <v>1505</v>
      </c>
      <c r="F636" t="s">
        <v>8218</v>
      </c>
      <c r="G636" t="s">
        <v>8224</v>
      </c>
      <c r="H636" t="s">
        <v>8246</v>
      </c>
      <c r="I636">
        <v>1433422793</v>
      </c>
      <c r="J636">
        <v>1430830793</v>
      </c>
      <c r="K636" t="b">
        <v>0</v>
      </c>
      <c r="L636">
        <v>39</v>
      </c>
      <c r="M636" t="b">
        <v>1</v>
      </c>
      <c r="N636" t="s">
        <v>8269</v>
      </c>
      <c r="O636" s="9">
        <f t="shared" si="36"/>
        <v>100</v>
      </c>
      <c r="P636">
        <f t="shared" si="37"/>
        <v>38.590000000000003</v>
      </c>
      <c r="Q636" s="11" t="s">
        <v>8315</v>
      </c>
      <c r="R636" t="s">
        <v>8316</v>
      </c>
      <c r="S636" s="16">
        <f t="shared" si="38"/>
        <v>42129.541585648149</v>
      </c>
      <c r="T636" s="16">
        <f t="shared" si="39"/>
        <v>42159.541585648149</v>
      </c>
    </row>
    <row r="637" spans="1:20" ht="42" x14ac:dyDescent="0.3">
      <c r="A637">
        <v>3702</v>
      </c>
      <c r="B637" s="3" t="s">
        <v>3699</v>
      </c>
      <c r="C637" s="3" t="s">
        <v>7812</v>
      </c>
      <c r="D637" s="6">
        <v>3000</v>
      </c>
      <c r="E637" s="8">
        <v>3275</v>
      </c>
      <c r="F637" t="s">
        <v>8218</v>
      </c>
      <c r="G637" t="s">
        <v>8224</v>
      </c>
      <c r="H637" t="s">
        <v>8246</v>
      </c>
      <c r="I637">
        <v>1468191540</v>
      </c>
      <c r="J637">
        <v>1464958484</v>
      </c>
      <c r="K637" t="b">
        <v>0</v>
      </c>
      <c r="L637">
        <v>21</v>
      </c>
      <c r="M637" t="b">
        <v>1</v>
      </c>
      <c r="N637" t="s">
        <v>8269</v>
      </c>
      <c r="O637" s="9">
        <f t="shared" si="36"/>
        <v>109</v>
      </c>
      <c r="P637">
        <f t="shared" si="37"/>
        <v>155.94999999999999</v>
      </c>
      <c r="Q637" s="11" t="s">
        <v>8315</v>
      </c>
      <c r="R637" t="s">
        <v>8316</v>
      </c>
      <c r="S637" s="16">
        <f t="shared" si="38"/>
        <v>42524.53800925926</v>
      </c>
      <c r="T637" s="16">
        <f t="shared" si="39"/>
        <v>42561.957638888889</v>
      </c>
    </row>
    <row r="638" spans="1:20" ht="42" x14ac:dyDescent="0.3">
      <c r="A638">
        <v>3703</v>
      </c>
      <c r="B638" s="3" t="s">
        <v>3700</v>
      </c>
      <c r="C638" s="3" t="s">
        <v>7813</v>
      </c>
      <c r="D638" s="6">
        <v>1050</v>
      </c>
      <c r="E638" s="8">
        <v>1296</v>
      </c>
      <c r="F638" t="s">
        <v>8218</v>
      </c>
      <c r="G638" t="s">
        <v>8223</v>
      </c>
      <c r="H638" t="s">
        <v>8245</v>
      </c>
      <c r="I638">
        <v>1471071540</v>
      </c>
      <c r="J638">
        <v>1467720388</v>
      </c>
      <c r="K638" t="b">
        <v>0</v>
      </c>
      <c r="L638">
        <v>30</v>
      </c>
      <c r="M638" t="b">
        <v>1</v>
      </c>
      <c r="N638" t="s">
        <v>8269</v>
      </c>
      <c r="O638" s="9">
        <f t="shared" si="36"/>
        <v>123</v>
      </c>
      <c r="P638">
        <f t="shared" si="37"/>
        <v>43.2</v>
      </c>
      <c r="Q638" s="11" t="s">
        <v>8315</v>
      </c>
      <c r="R638" t="s">
        <v>8316</v>
      </c>
      <c r="S638" s="16">
        <f t="shared" si="38"/>
        <v>42556.504490740743</v>
      </c>
      <c r="T638" s="16">
        <f t="shared" si="39"/>
        <v>42595.290972222225</v>
      </c>
    </row>
    <row r="639" spans="1:20" ht="42" x14ac:dyDescent="0.3">
      <c r="A639">
        <v>3704</v>
      </c>
      <c r="B639" s="3" t="s">
        <v>3701</v>
      </c>
      <c r="C639" s="3" t="s">
        <v>7814</v>
      </c>
      <c r="D639" s="6">
        <v>300</v>
      </c>
      <c r="E639" s="8">
        <v>409.01</v>
      </c>
      <c r="F639" t="s">
        <v>8218</v>
      </c>
      <c r="G639" t="s">
        <v>8224</v>
      </c>
      <c r="H639" t="s">
        <v>8246</v>
      </c>
      <c r="I639">
        <v>1464712394</v>
      </c>
      <c r="J639">
        <v>1459528394</v>
      </c>
      <c r="K639" t="b">
        <v>0</v>
      </c>
      <c r="L639">
        <v>27</v>
      </c>
      <c r="M639" t="b">
        <v>1</v>
      </c>
      <c r="N639" t="s">
        <v>8269</v>
      </c>
      <c r="O639" s="9">
        <f t="shared" si="36"/>
        <v>136</v>
      </c>
      <c r="P639">
        <f t="shared" si="37"/>
        <v>15.15</v>
      </c>
      <c r="Q639" s="11" t="s">
        <v>8315</v>
      </c>
      <c r="R639" t="s">
        <v>8316</v>
      </c>
      <c r="S639" s="16">
        <f t="shared" si="38"/>
        <v>42461.689745370371</v>
      </c>
      <c r="T639" s="16">
        <f t="shared" si="39"/>
        <v>42521.689745370371</v>
      </c>
    </row>
    <row r="640" spans="1:20" ht="42" x14ac:dyDescent="0.3">
      <c r="A640">
        <v>3705</v>
      </c>
      <c r="B640" s="3" t="s">
        <v>3702</v>
      </c>
      <c r="C640" s="3" t="s">
        <v>7815</v>
      </c>
      <c r="D640" s="6">
        <v>2827</v>
      </c>
      <c r="E640" s="8">
        <v>2925</v>
      </c>
      <c r="F640" t="s">
        <v>8218</v>
      </c>
      <c r="G640" t="s">
        <v>8223</v>
      </c>
      <c r="H640" t="s">
        <v>8245</v>
      </c>
      <c r="I640">
        <v>1403546400</v>
      </c>
      <c r="J640">
        <v>1401714114</v>
      </c>
      <c r="K640" t="b">
        <v>0</v>
      </c>
      <c r="L640">
        <v>35</v>
      </c>
      <c r="M640" t="b">
        <v>1</v>
      </c>
      <c r="N640" t="s">
        <v>8269</v>
      </c>
      <c r="O640" s="9">
        <f t="shared" si="36"/>
        <v>103</v>
      </c>
      <c r="P640">
        <f t="shared" si="37"/>
        <v>83.57</v>
      </c>
      <c r="Q640" s="11" t="s">
        <v>8315</v>
      </c>
      <c r="R640" t="s">
        <v>8316</v>
      </c>
      <c r="S640" s="16">
        <f t="shared" si="38"/>
        <v>41792.542986111112</v>
      </c>
      <c r="T640" s="16">
        <f t="shared" si="39"/>
        <v>41813.75</v>
      </c>
    </row>
    <row r="641" spans="1:20" ht="42" x14ac:dyDescent="0.3">
      <c r="A641">
        <v>3706</v>
      </c>
      <c r="B641" s="3" t="s">
        <v>3703</v>
      </c>
      <c r="C641" s="3" t="s">
        <v>7816</v>
      </c>
      <c r="D641" s="6">
        <v>1500</v>
      </c>
      <c r="E641" s="8">
        <v>1820</v>
      </c>
      <c r="F641" t="s">
        <v>8218</v>
      </c>
      <c r="G641" t="s">
        <v>8223</v>
      </c>
      <c r="H641" t="s">
        <v>8245</v>
      </c>
      <c r="I641">
        <v>1410558949</v>
      </c>
      <c r="J641">
        <v>1409262949</v>
      </c>
      <c r="K641" t="b">
        <v>0</v>
      </c>
      <c r="L641">
        <v>13</v>
      </c>
      <c r="M641" t="b">
        <v>1</v>
      </c>
      <c r="N641" t="s">
        <v>8269</v>
      </c>
      <c r="O641" s="9">
        <f t="shared" si="36"/>
        <v>121</v>
      </c>
      <c r="P641">
        <f t="shared" si="37"/>
        <v>140</v>
      </c>
      <c r="Q641" s="11" t="s">
        <v>8315</v>
      </c>
      <c r="R641" t="s">
        <v>8316</v>
      </c>
      <c r="S641" s="16">
        <f t="shared" si="38"/>
        <v>41879.913761574076</v>
      </c>
      <c r="T641" s="16">
        <f t="shared" si="39"/>
        <v>41894.913761574076</v>
      </c>
    </row>
    <row r="642" spans="1:20" ht="28" x14ac:dyDescent="0.3">
      <c r="A642">
        <v>3707</v>
      </c>
      <c r="B642" s="3" t="s">
        <v>3704</v>
      </c>
      <c r="C642" s="3" t="s">
        <v>7817</v>
      </c>
      <c r="D642" s="6">
        <v>1000</v>
      </c>
      <c r="E642" s="8">
        <v>1860</v>
      </c>
      <c r="F642" t="s">
        <v>8218</v>
      </c>
      <c r="G642" t="s">
        <v>8223</v>
      </c>
      <c r="H642" t="s">
        <v>8245</v>
      </c>
      <c r="I642">
        <v>1469165160</v>
      </c>
      <c r="J642">
        <v>1467335378</v>
      </c>
      <c r="K642" t="b">
        <v>0</v>
      </c>
      <c r="L642">
        <v>23</v>
      </c>
      <c r="M642" t="b">
        <v>1</v>
      </c>
      <c r="N642" t="s">
        <v>8269</v>
      </c>
      <c r="O642" s="9">
        <f t="shared" ref="O642:O695" si="40">ROUND(E642/D642*100,0)</f>
        <v>186</v>
      </c>
      <c r="P642">
        <f t="shared" ref="P642:P695" si="41">IFERROR(ROUND(E642/L642,2),0)</f>
        <v>80.87</v>
      </c>
      <c r="Q642" s="11" t="s">
        <v>8315</v>
      </c>
      <c r="R642" t="s">
        <v>8316</v>
      </c>
      <c r="S642" s="16">
        <f t="shared" ref="S642:S695" si="42">(((J642/60)/60/24)+DATE(1970,1,1))</f>
        <v>42552.048356481479</v>
      </c>
      <c r="T642" s="16">
        <f t="shared" ref="T642:T695" si="43">(((I642/60)/60)/24)+DATE(1970,1,1)</f>
        <v>42573.226388888885</v>
      </c>
    </row>
    <row r="643" spans="1:20" ht="42" x14ac:dyDescent="0.3">
      <c r="A643">
        <v>3708</v>
      </c>
      <c r="B643" s="3" t="s">
        <v>3705</v>
      </c>
      <c r="C643" s="3" t="s">
        <v>7818</v>
      </c>
      <c r="D643" s="6">
        <v>700</v>
      </c>
      <c r="E643" s="8">
        <v>2100</v>
      </c>
      <c r="F643" t="s">
        <v>8218</v>
      </c>
      <c r="G643" t="s">
        <v>8223</v>
      </c>
      <c r="H643" t="s">
        <v>8245</v>
      </c>
      <c r="I643">
        <v>1404444286</v>
      </c>
      <c r="J643">
        <v>1403234686</v>
      </c>
      <c r="K643" t="b">
        <v>0</v>
      </c>
      <c r="L643">
        <v>39</v>
      </c>
      <c r="M643" t="b">
        <v>1</v>
      </c>
      <c r="N643" t="s">
        <v>8269</v>
      </c>
      <c r="O643" s="9">
        <f t="shared" si="40"/>
        <v>300</v>
      </c>
      <c r="P643">
        <f t="shared" si="41"/>
        <v>53.85</v>
      </c>
      <c r="Q643" s="11" t="s">
        <v>8315</v>
      </c>
      <c r="R643" t="s">
        <v>8316</v>
      </c>
      <c r="S643" s="16">
        <f t="shared" si="42"/>
        <v>41810.142199074071</v>
      </c>
      <c r="T643" s="16">
        <f t="shared" si="43"/>
        <v>41824.142199074071</v>
      </c>
    </row>
    <row r="644" spans="1:20" ht="42" x14ac:dyDescent="0.3">
      <c r="A644">
        <v>3709</v>
      </c>
      <c r="B644" s="3" t="s">
        <v>3706</v>
      </c>
      <c r="C644" s="3" t="s">
        <v>7819</v>
      </c>
      <c r="D644" s="6">
        <v>1000</v>
      </c>
      <c r="E644" s="8">
        <v>1082.5</v>
      </c>
      <c r="F644" t="s">
        <v>8218</v>
      </c>
      <c r="G644" t="s">
        <v>8224</v>
      </c>
      <c r="H644" t="s">
        <v>8246</v>
      </c>
      <c r="I644">
        <v>1403715546</v>
      </c>
      <c r="J644">
        <v>1401123546</v>
      </c>
      <c r="K644" t="b">
        <v>0</v>
      </c>
      <c r="L644">
        <v>35</v>
      </c>
      <c r="M644" t="b">
        <v>1</v>
      </c>
      <c r="N644" t="s">
        <v>8269</v>
      </c>
      <c r="O644" s="9">
        <f t="shared" si="40"/>
        <v>108</v>
      </c>
      <c r="P644">
        <f t="shared" si="41"/>
        <v>30.93</v>
      </c>
      <c r="Q644" s="11" t="s">
        <v>8315</v>
      </c>
      <c r="R644" t="s">
        <v>8316</v>
      </c>
      <c r="S644" s="16">
        <f t="shared" si="42"/>
        <v>41785.707708333335</v>
      </c>
      <c r="T644" s="16">
        <f t="shared" si="43"/>
        <v>41815.707708333335</v>
      </c>
    </row>
    <row r="645" spans="1:20" ht="28" x14ac:dyDescent="0.3">
      <c r="A645">
        <v>3710</v>
      </c>
      <c r="B645" s="3" t="s">
        <v>3707</v>
      </c>
      <c r="C645" s="3" t="s">
        <v>7820</v>
      </c>
      <c r="D645" s="6">
        <v>1300</v>
      </c>
      <c r="E645" s="8">
        <v>1835</v>
      </c>
      <c r="F645" t="s">
        <v>8218</v>
      </c>
      <c r="G645" t="s">
        <v>8223</v>
      </c>
      <c r="H645" t="s">
        <v>8245</v>
      </c>
      <c r="I645">
        <v>1428068988</v>
      </c>
      <c r="J645">
        <v>1425908988</v>
      </c>
      <c r="K645" t="b">
        <v>0</v>
      </c>
      <c r="L645">
        <v>27</v>
      </c>
      <c r="M645" t="b">
        <v>1</v>
      </c>
      <c r="N645" t="s">
        <v>8269</v>
      </c>
      <c r="O645" s="9">
        <f t="shared" si="40"/>
        <v>141</v>
      </c>
      <c r="P645">
        <f t="shared" si="41"/>
        <v>67.959999999999994</v>
      </c>
      <c r="Q645" s="11" t="s">
        <v>8315</v>
      </c>
      <c r="R645" t="s">
        <v>8316</v>
      </c>
      <c r="S645" s="16">
        <f t="shared" si="42"/>
        <v>42072.576249999998</v>
      </c>
      <c r="T645" s="16">
        <f t="shared" si="43"/>
        <v>42097.576249999998</v>
      </c>
    </row>
    <row r="646" spans="1:20" ht="28" x14ac:dyDescent="0.3">
      <c r="A646">
        <v>3711</v>
      </c>
      <c r="B646" s="3" t="s">
        <v>3708</v>
      </c>
      <c r="C646" s="3" t="s">
        <v>7821</v>
      </c>
      <c r="D646" s="6">
        <v>500</v>
      </c>
      <c r="E646" s="8">
        <v>570</v>
      </c>
      <c r="F646" t="s">
        <v>8218</v>
      </c>
      <c r="G646" t="s">
        <v>8223</v>
      </c>
      <c r="H646" t="s">
        <v>8245</v>
      </c>
      <c r="I646">
        <v>1402848000</v>
      </c>
      <c r="J646">
        <v>1400606573</v>
      </c>
      <c r="K646" t="b">
        <v>0</v>
      </c>
      <c r="L646">
        <v>21</v>
      </c>
      <c r="M646" t="b">
        <v>1</v>
      </c>
      <c r="N646" t="s">
        <v>8269</v>
      </c>
      <c r="O646" s="9">
        <f t="shared" si="40"/>
        <v>114</v>
      </c>
      <c r="P646">
        <f t="shared" si="41"/>
        <v>27.14</v>
      </c>
      <c r="Q646" s="11" t="s">
        <v>8315</v>
      </c>
      <c r="R646" t="s">
        <v>8316</v>
      </c>
      <c r="S646" s="16">
        <f t="shared" si="42"/>
        <v>41779.724224537036</v>
      </c>
      <c r="T646" s="16">
        <f t="shared" si="43"/>
        <v>41805.666666666664</v>
      </c>
    </row>
    <row r="647" spans="1:20" ht="42" x14ac:dyDescent="0.3">
      <c r="A647">
        <v>3712</v>
      </c>
      <c r="B647" s="3" t="s">
        <v>3709</v>
      </c>
      <c r="C647" s="3" t="s">
        <v>7822</v>
      </c>
      <c r="D647" s="6">
        <v>7500</v>
      </c>
      <c r="E647" s="8">
        <v>11530</v>
      </c>
      <c r="F647" t="s">
        <v>8218</v>
      </c>
      <c r="G647" t="s">
        <v>8223</v>
      </c>
      <c r="H647" t="s">
        <v>8245</v>
      </c>
      <c r="I647">
        <v>1433055540</v>
      </c>
      <c r="J647">
        <v>1431230867</v>
      </c>
      <c r="K647" t="b">
        <v>0</v>
      </c>
      <c r="L647">
        <v>104</v>
      </c>
      <c r="M647" t="b">
        <v>1</v>
      </c>
      <c r="N647" t="s">
        <v>8269</v>
      </c>
      <c r="O647" s="9">
        <f t="shared" si="40"/>
        <v>154</v>
      </c>
      <c r="P647">
        <f t="shared" si="41"/>
        <v>110.87</v>
      </c>
      <c r="Q647" s="11" t="s">
        <v>8315</v>
      </c>
      <c r="R647" t="s">
        <v>8316</v>
      </c>
      <c r="S647" s="16">
        <f t="shared" si="42"/>
        <v>42134.172071759262</v>
      </c>
      <c r="T647" s="16">
        <f t="shared" si="43"/>
        <v>42155.290972222225</v>
      </c>
    </row>
    <row r="648" spans="1:20" ht="42" x14ac:dyDescent="0.3">
      <c r="A648">
        <v>3713</v>
      </c>
      <c r="B648" s="3" t="s">
        <v>3710</v>
      </c>
      <c r="C648" s="3" t="s">
        <v>7823</v>
      </c>
      <c r="D648" s="6">
        <v>2000</v>
      </c>
      <c r="E648" s="8">
        <v>2030</v>
      </c>
      <c r="F648" t="s">
        <v>8218</v>
      </c>
      <c r="G648" t="s">
        <v>8223</v>
      </c>
      <c r="H648" t="s">
        <v>8245</v>
      </c>
      <c r="I648">
        <v>1465062166</v>
      </c>
      <c r="J648">
        <v>1463334166</v>
      </c>
      <c r="K648" t="b">
        <v>0</v>
      </c>
      <c r="L648">
        <v>19</v>
      </c>
      <c r="M648" t="b">
        <v>1</v>
      </c>
      <c r="N648" t="s">
        <v>8269</v>
      </c>
      <c r="O648" s="9">
        <f t="shared" si="40"/>
        <v>102</v>
      </c>
      <c r="P648">
        <f t="shared" si="41"/>
        <v>106.84</v>
      </c>
      <c r="Q648" s="11" t="s">
        <v>8315</v>
      </c>
      <c r="R648" t="s">
        <v>8316</v>
      </c>
      <c r="S648" s="16">
        <f t="shared" si="42"/>
        <v>42505.738032407404</v>
      </c>
      <c r="T648" s="16">
        <f t="shared" si="43"/>
        <v>42525.738032407404</v>
      </c>
    </row>
    <row r="649" spans="1:20" ht="42" x14ac:dyDescent="0.3">
      <c r="A649">
        <v>3714</v>
      </c>
      <c r="B649" s="3" t="s">
        <v>3711</v>
      </c>
      <c r="C649" s="3" t="s">
        <v>7824</v>
      </c>
      <c r="D649" s="6">
        <v>10000</v>
      </c>
      <c r="E649" s="8">
        <v>10235</v>
      </c>
      <c r="F649" t="s">
        <v>8218</v>
      </c>
      <c r="G649" t="s">
        <v>8223</v>
      </c>
      <c r="H649" t="s">
        <v>8245</v>
      </c>
      <c r="I649">
        <v>1432612740</v>
      </c>
      <c r="J649">
        <v>1429881667</v>
      </c>
      <c r="K649" t="b">
        <v>0</v>
      </c>
      <c r="L649">
        <v>97</v>
      </c>
      <c r="M649" t="b">
        <v>1</v>
      </c>
      <c r="N649" t="s">
        <v>8269</v>
      </c>
      <c r="O649" s="9">
        <f t="shared" si="40"/>
        <v>102</v>
      </c>
      <c r="P649">
        <f t="shared" si="41"/>
        <v>105.52</v>
      </c>
      <c r="Q649" s="11" t="s">
        <v>8315</v>
      </c>
      <c r="R649" t="s">
        <v>8316</v>
      </c>
      <c r="S649" s="16">
        <f t="shared" si="42"/>
        <v>42118.556331018524</v>
      </c>
      <c r="T649" s="16">
        <f t="shared" si="43"/>
        <v>42150.165972222225</v>
      </c>
    </row>
    <row r="650" spans="1:20" ht="42" x14ac:dyDescent="0.3">
      <c r="A650">
        <v>3715</v>
      </c>
      <c r="B650" s="3" t="s">
        <v>3712</v>
      </c>
      <c r="C650" s="3" t="s">
        <v>7825</v>
      </c>
      <c r="D650" s="6">
        <v>3500</v>
      </c>
      <c r="E650" s="8">
        <v>3590</v>
      </c>
      <c r="F650" t="s">
        <v>8218</v>
      </c>
      <c r="G650" t="s">
        <v>8224</v>
      </c>
      <c r="H650" t="s">
        <v>8246</v>
      </c>
      <c r="I650">
        <v>1427806320</v>
      </c>
      <c r="J650">
        <v>1422834819</v>
      </c>
      <c r="K650" t="b">
        <v>0</v>
      </c>
      <c r="L650">
        <v>27</v>
      </c>
      <c r="M650" t="b">
        <v>1</v>
      </c>
      <c r="N650" t="s">
        <v>8269</v>
      </c>
      <c r="O650" s="9">
        <f t="shared" si="40"/>
        <v>103</v>
      </c>
      <c r="P650">
        <f t="shared" si="41"/>
        <v>132.96</v>
      </c>
      <c r="Q650" s="11" t="s">
        <v>8315</v>
      </c>
      <c r="R650" t="s">
        <v>8316</v>
      </c>
      <c r="S650" s="16">
        <f t="shared" si="42"/>
        <v>42036.995590277773</v>
      </c>
      <c r="T650" s="16">
        <f t="shared" si="43"/>
        <v>42094.536111111112</v>
      </c>
    </row>
    <row r="651" spans="1:20" ht="42" x14ac:dyDescent="0.3">
      <c r="A651">
        <v>3716</v>
      </c>
      <c r="B651" s="3" t="s">
        <v>3713</v>
      </c>
      <c r="C651" s="3" t="s">
        <v>7826</v>
      </c>
      <c r="D651" s="6">
        <v>800</v>
      </c>
      <c r="E651" s="8">
        <v>1246</v>
      </c>
      <c r="F651" t="s">
        <v>8218</v>
      </c>
      <c r="G651" t="s">
        <v>8223</v>
      </c>
      <c r="H651" t="s">
        <v>8245</v>
      </c>
      <c r="I651">
        <v>1453411109</v>
      </c>
      <c r="J651">
        <v>1450819109</v>
      </c>
      <c r="K651" t="b">
        <v>0</v>
      </c>
      <c r="L651">
        <v>24</v>
      </c>
      <c r="M651" t="b">
        <v>1</v>
      </c>
      <c r="N651" t="s">
        <v>8269</v>
      </c>
      <c r="O651" s="9">
        <f t="shared" si="40"/>
        <v>156</v>
      </c>
      <c r="P651">
        <f t="shared" si="41"/>
        <v>51.92</v>
      </c>
      <c r="Q651" s="11" t="s">
        <v>8315</v>
      </c>
      <c r="R651" t="s">
        <v>8316</v>
      </c>
      <c r="S651" s="16">
        <f t="shared" si="42"/>
        <v>42360.887835648144</v>
      </c>
      <c r="T651" s="16">
        <f t="shared" si="43"/>
        <v>42390.887835648144</v>
      </c>
    </row>
    <row r="652" spans="1:20" ht="42" x14ac:dyDescent="0.3">
      <c r="A652">
        <v>3717</v>
      </c>
      <c r="B652" s="3" t="s">
        <v>3714</v>
      </c>
      <c r="C652" s="3" t="s">
        <v>7827</v>
      </c>
      <c r="D652" s="6">
        <v>4000</v>
      </c>
      <c r="E652" s="8">
        <v>4030</v>
      </c>
      <c r="F652" t="s">
        <v>8218</v>
      </c>
      <c r="G652" t="s">
        <v>8224</v>
      </c>
      <c r="H652" t="s">
        <v>8246</v>
      </c>
      <c r="I652">
        <v>1431204449</v>
      </c>
      <c r="J652">
        <v>1428526049</v>
      </c>
      <c r="K652" t="b">
        <v>0</v>
      </c>
      <c r="L652">
        <v>13</v>
      </c>
      <c r="M652" t="b">
        <v>1</v>
      </c>
      <c r="N652" t="s">
        <v>8269</v>
      </c>
      <c r="O652" s="9">
        <f t="shared" si="40"/>
        <v>101</v>
      </c>
      <c r="P652">
        <f t="shared" si="41"/>
        <v>310</v>
      </c>
      <c r="Q652" s="11" t="s">
        <v>8315</v>
      </c>
      <c r="R652" t="s">
        <v>8316</v>
      </c>
      <c r="S652" s="16">
        <f t="shared" si="42"/>
        <v>42102.866307870368</v>
      </c>
      <c r="T652" s="16">
        <f t="shared" si="43"/>
        <v>42133.866307870368</v>
      </c>
    </row>
    <row r="653" spans="1:20" ht="42" x14ac:dyDescent="0.3">
      <c r="A653">
        <v>3718</v>
      </c>
      <c r="B653" s="3" t="s">
        <v>3715</v>
      </c>
      <c r="C653" s="3" t="s">
        <v>7828</v>
      </c>
      <c r="D653" s="6">
        <v>500</v>
      </c>
      <c r="E653" s="8">
        <v>1197</v>
      </c>
      <c r="F653" t="s">
        <v>8218</v>
      </c>
      <c r="G653" t="s">
        <v>8224</v>
      </c>
      <c r="H653" t="s">
        <v>8246</v>
      </c>
      <c r="I653">
        <v>1425057075</v>
      </c>
      <c r="J653">
        <v>1422465075</v>
      </c>
      <c r="K653" t="b">
        <v>0</v>
      </c>
      <c r="L653">
        <v>46</v>
      </c>
      <c r="M653" t="b">
        <v>1</v>
      </c>
      <c r="N653" t="s">
        <v>8269</v>
      </c>
      <c r="O653" s="9">
        <f t="shared" si="40"/>
        <v>239</v>
      </c>
      <c r="P653">
        <f t="shared" si="41"/>
        <v>26.02</v>
      </c>
      <c r="Q653" s="11" t="s">
        <v>8315</v>
      </c>
      <c r="R653" t="s">
        <v>8316</v>
      </c>
      <c r="S653" s="16">
        <f t="shared" si="42"/>
        <v>42032.716145833328</v>
      </c>
      <c r="T653" s="16">
        <f t="shared" si="43"/>
        <v>42062.716145833328</v>
      </c>
    </row>
    <row r="654" spans="1:20" ht="28" x14ac:dyDescent="0.3">
      <c r="A654">
        <v>3719</v>
      </c>
      <c r="B654" s="3" t="s">
        <v>3716</v>
      </c>
      <c r="C654" s="3" t="s">
        <v>7829</v>
      </c>
      <c r="D654" s="6">
        <v>200</v>
      </c>
      <c r="E654" s="8">
        <v>420</v>
      </c>
      <c r="F654" t="s">
        <v>8218</v>
      </c>
      <c r="G654" t="s">
        <v>8224</v>
      </c>
      <c r="H654" t="s">
        <v>8246</v>
      </c>
      <c r="I654">
        <v>1434994266</v>
      </c>
      <c r="J654">
        <v>1432402266</v>
      </c>
      <c r="K654" t="b">
        <v>0</v>
      </c>
      <c r="L654">
        <v>4</v>
      </c>
      <c r="M654" t="b">
        <v>1</v>
      </c>
      <c r="N654" t="s">
        <v>8269</v>
      </c>
      <c r="O654" s="9">
        <f t="shared" si="40"/>
        <v>210</v>
      </c>
      <c r="P654">
        <f t="shared" si="41"/>
        <v>105</v>
      </c>
      <c r="Q654" s="11" t="s">
        <v>8315</v>
      </c>
      <c r="R654" t="s">
        <v>8316</v>
      </c>
      <c r="S654" s="16">
        <f t="shared" si="42"/>
        <v>42147.729930555557</v>
      </c>
      <c r="T654" s="16">
        <f t="shared" si="43"/>
        <v>42177.729930555557</v>
      </c>
    </row>
    <row r="655" spans="1:20" ht="28" x14ac:dyDescent="0.3">
      <c r="A655">
        <v>3720</v>
      </c>
      <c r="B655" s="3" t="s">
        <v>3717</v>
      </c>
      <c r="C655" s="3" t="s">
        <v>7830</v>
      </c>
      <c r="D655" s="6">
        <v>3300</v>
      </c>
      <c r="E655" s="8">
        <v>3449</v>
      </c>
      <c r="F655" t="s">
        <v>8218</v>
      </c>
      <c r="G655" t="s">
        <v>8223</v>
      </c>
      <c r="H655" t="s">
        <v>8245</v>
      </c>
      <c r="I655">
        <v>1435881006</v>
      </c>
      <c r="J655">
        <v>1433980206</v>
      </c>
      <c r="K655" t="b">
        <v>0</v>
      </c>
      <c r="L655">
        <v>40</v>
      </c>
      <c r="M655" t="b">
        <v>1</v>
      </c>
      <c r="N655" t="s">
        <v>8269</v>
      </c>
      <c r="O655" s="9">
        <f t="shared" si="40"/>
        <v>105</v>
      </c>
      <c r="P655">
        <f t="shared" si="41"/>
        <v>86.23</v>
      </c>
      <c r="Q655" s="11" t="s">
        <v>8315</v>
      </c>
      <c r="R655" t="s">
        <v>8316</v>
      </c>
      <c r="S655" s="16">
        <f t="shared" si="42"/>
        <v>42165.993125000001</v>
      </c>
      <c r="T655" s="16">
        <f t="shared" si="43"/>
        <v>42187.993125000001</v>
      </c>
    </row>
    <row r="656" spans="1:20" ht="42" x14ac:dyDescent="0.3">
      <c r="A656">
        <v>3721</v>
      </c>
      <c r="B656" s="3" t="s">
        <v>3718</v>
      </c>
      <c r="C656" s="3" t="s">
        <v>7831</v>
      </c>
      <c r="D656" s="6">
        <v>5000</v>
      </c>
      <c r="E656" s="8">
        <v>5040</v>
      </c>
      <c r="F656" t="s">
        <v>8218</v>
      </c>
      <c r="G656" t="s">
        <v>8223</v>
      </c>
      <c r="H656" t="s">
        <v>8245</v>
      </c>
      <c r="I656">
        <v>1415230084</v>
      </c>
      <c r="J656">
        <v>1413412084</v>
      </c>
      <c r="K656" t="b">
        <v>0</v>
      </c>
      <c r="L656">
        <v>44</v>
      </c>
      <c r="M656" t="b">
        <v>1</v>
      </c>
      <c r="N656" t="s">
        <v>8269</v>
      </c>
      <c r="O656" s="9">
        <f t="shared" si="40"/>
        <v>101</v>
      </c>
      <c r="P656">
        <f t="shared" si="41"/>
        <v>114.55</v>
      </c>
      <c r="Q656" s="11" t="s">
        <v>8315</v>
      </c>
      <c r="R656" t="s">
        <v>8316</v>
      </c>
      <c r="S656" s="16">
        <f t="shared" si="42"/>
        <v>41927.936157407406</v>
      </c>
      <c r="T656" s="16">
        <f t="shared" si="43"/>
        <v>41948.977824074071</v>
      </c>
    </row>
    <row r="657" spans="1:20" ht="56" x14ac:dyDescent="0.3">
      <c r="A657">
        <v>3722</v>
      </c>
      <c r="B657" s="3" t="s">
        <v>3719</v>
      </c>
      <c r="C657" s="3" t="s">
        <v>7832</v>
      </c>
      <c r="D657" s="6">
        <v>1500</v>
      </c>
      <c r="E657" s="8">
        <v>1668</v>
      </c>
      <c r="F657" t="s">
        <v>8218</v>
      </c>
      <c r="G657" t="s">
        <v>8228</v>
      </c>
      <c r="H657" t="s">
        <v>8250</v>
      </c>
      <c r="I657">
        <v>1455231540</v>
      </c>
      <c r="J657">
        <v>1452614847</v>
      </c>
      <c r="K657" t="b">
        <v>0</v>
      </c>
      <c r="L657">
        <v>35</v>
      </c>
      <c r="M657" t="b">
        <v>1</v>
      </c>
      <c r="N657" t="s">
        <v>8269</v>
      </c>
      <c r="O657" s="9">
        <f t="shared" si="40"/>
        <v>111</v>
      </c>
      <c r="P657">
        <f t="shared" si="41"/>
        <v>47.66</v>
      </c>
      <c r="Q657" s="11" t="s">
        <v>8315</v>
      </c>
      <c r="R657" t="s">
        <v>8316</v>
      </c>
      <c r="S657" s="16">
        <f t="shared" si="42"/>
        <v>42381.671840277777</v>
      </c>
      <c r="T657" s="16">
        <f t="shared" si="43"/>
        <v>42411.957638888889</v>
      </c>
    </row>
    <row r="658" spans="1:20" ht="28" x14ac:dyDescent="0.3">
      <c r="A658">
        <v>3723</v>
      </c>
      <c r="B658" s="3" t="s">
        <v>3720</v>
      </c>
      <c r="C658" s="3" t="s">
        <v>7833</v>
      </c>
      <c r="D658" s="6">
        <v>4500</v>
      </c>
      <c r="E658" s="8">
        <v>4592</v>
      </c>
      <c r="F658" t="s">
        <v>8218</v>
      </c>
      <c r="G658" t="s">
        <v>8224</v>
      </c>
      <c r="H658" t="s">
        <v>8246</v>
      </c>
      <c r="I658">
        <v>1417374262</v>
      </c>
      <c r="J658">
        <v>1414778662</v>
      </c>
      <c r="K658" t="b">
        <v>0</v>
      </c>
      <c r="L658">
        <v>63</v>
      </c>
      <c r="M658" t="b">
        <v>1</v>
      </c>
      <c r="N658" t="s">
        <v>8269</v>
      </c>
      <c r="O658" s="9">
        <f t="shared" si="40"/>
        <v>102</v>
      </c>
      <c r="P658">
        <f t="shared" si="41"/>
        <v>72.89</v>
      </c>
      <c r="Q658" s="11" t="s">
        <v>8315</v>
      </c>
      <c r="R658" t="s">
        <v>8316</v>
      </c>
      <c r="S658" s="16">
        <f t="shared" si="42"/>
        <v>41943.753032407411</v>
      </c>
      <c r="T658" s="16">
        <f t="shared" si="43"/>
        <v>41973.794699074075</v>
      </c>
    </row>
    <row r="659" spans="1:20" ht="42" x14ac:dyDescent="0.3">
      <c r="A659">
        <v>3724</v>
      </c>
      <c r="B659" s="3" t="s">
        <v>3721</v>
      </c>
      <c r="C659" s="3" t="s">
        <v>7834</v>
      </c>
      <c r="D659" s="6">
        <v>4300</v>
      </c>
      <c r="E659" s="8">
        <v>4409.55</v>
      </c>
      <c r="F659" t="s">
        <v>8218</v>
      </c>
      <c r="G659" t="s">
        <v>8224</v>
      </c>
      <c r="H659" t="s">
        <v>8246</v>
      </c>
      <c r="I659">
        <v>1462402800</v>
      </c>
      <c r="J659">
        <v>1459856860</v>
      </c>
      <c r="K659" t="b">
        <v>0</v>
      </c>
      <c r="L659">
        <v>89</v>
      </c>
      <c r="M659" t="b">
        <v>1</v>
      </c>
      <c r="N659" t="s">
        <v>8269</v>
      </c>
      <c r="O659" s="9">
        <f t="shared" si="40"/>
        <v>103</v>
      </c>
      <c r="P659">
        <f t="shared" si="41"/>
        <v>49.55</v>
      </c>
      <c r="Q659" s="11" t="s">
        <v>8315</v>
      </c>
      <c r="R659" t="s">
        <v>8316</v>
      </c>
      <c r="S659" s="16">
        <f t="shared" si="42"/>
        <v>42465.491435185191</v>
      </c>
      <c r="T659" s="16">
        <f t="shared" si="43"/>
        <v>42494.958333333328</v>
      </c>
    </row>
    <row r="660" spans="1:20" ht="42" x14ac:dyDescent="0.3">
      <c r="A660">
        <v>3725</v>
      </c>
      <c r="B660" s="3" t="s">
        <v>3722</v>
      </c>
      <c r="C660" s="3" t="s">
        <v>7835</v>
      </c>
      <c r="D660" s="6">
        <v>300</v>
      </c>
      <c r="E660" s="8">
        <v>381</v>
      </c>
      <c r="F660" t="s">
        <v>8218</v>
      </c>
      <c r="G660" t="s">
        <v>8224</v>
      </c>
      <c r="H660" t="s">
        <v>8246</v>
      </c>
      <c r="I660">
        <v>1455831000</v>
      </c>
      <c r="J660">
        <v>1454366467</v>
      </c>
      <c r="K660" t="b">
        <v>0</v>
      </c>
      <c r="L660">
        <v>15</v>
      </c>
      <c r="M660" t="b">
        <v>1</v>
      </c>
      <c r="N660" t="s">
        <v>8269</v>
      </c>
      <c r="O660" s="9">
        <f t="shared" si="40"/>
        <v>127</v>
      </c>
      <c r="P660">
        <f t="shared" si="41"/>
        <v>25.4</v>
      </c>
      <c r="Q660" s="11" t="s">
        <v>8315</v>
      </c>
      <c r="R660" t="s">
        <v>8316</v>
      </c>
      <c r="S660" s="16">
        <f t="shared" si="42"/>
        <v>42401.945219907408</v>
      </c>
      <c r="T660" s="16">
        <f t="shared" si="43"/>
        <v>42418.895833333328</v>
      </c>
    </row>
    <row r="661" spans="1:20" ht="42" x14ac:dyDescent="0.3">
      <c r="A661">
        <v>3726</v>
      </c>
      <c r="B661" s="3" t="s">
        <v>3723</v>
      </c>
      <c r="C661" s="3" t="s">
        <v>7836</v>
      </c>
      <c r="D661" s="6">
        <v>850</v>
      </c>
      <c r="E661" s="8">
        <v>2879</v>
      </c>
      <c r="F661" t="s">
        <v>8218</v>
      </c>
      <c r="G661" t="s">
        <v>8223</v>
      </c>
      <c r="H661" t="s">
        <v>8245</v>
      </c>
      <c r="I661">
        <v>1461963600</v>
      </c>
      <c r="J661">
        <v>1459567371</v>
      </c>
      <c r="K661" t="b">
        <v>0</v>
      </c>
      <c r="L661">
        <v>46</v>
      </c>
      <c r="M661" t="b">
        <v>1</v>
      </c>
      <c r="N661" t="s">
        <v>8269</v>
      </c>
      <c r="O661" s="9">
        <f t="shared" si="40"/>
        <v>339</v>
      </c>
      <c r="P661">
        <f t="shared" si="41"/>
        <v>62.59</v>
      </c>
      <c r="Q661" s="11" t="s">
        <v>8315</v>
      </c>
      <c r="R661" t="s">
        <v>8316</v>
      </c>
      <c r="S661" s="16">
        <f t="shared" si="42"/>
        <v>42462.140868055561</v>
      </c>
      <c r="T661" s="16">
        <f t="shared" si="43"/>
        <v>42489.875</v>
      </c>
    </row>
    <row r="662" spans="1:20" ht="42" x14ac:dyDescent="0.3">
      <c r="A662">
        <v>3727</v>
      </c>
      <c r="B662" s="3" t="s">
        <v>3724</v>
      </c>
      <c r="C662" s="3" t="s">
        <v>7837</v>
      </c>
      <c r="D662" s="6">
        <v>2000</v>
      </c>
      <c r="E662" s="8">
        <v>2015</v>
      </c>
      <c r="F662" t="s">
        <v>8218</v>
      </c>
      <c r="G662" t="s">
        <v>8223</v>
      </c>
      <c r="H662" t="s">
        <v>8245</v>
      </c>
      <c r="I662">
        <v>1476939300</v>
      </c>
      <c r="J662">
        <v>1474273294</v>
      </c>
      <c r="K662" t="b">
        <v>0</v>
      </c>
      <c r="L662">
        <v>33</v>
      </c>
      <c r="M662" t="b">
        <v>1</v>
      </c>
      <c r="N662" t="s">
        <v>8269</v>
      </c>
      <c r="O662" s="9">
        <f t="shared" si="40"/>
        <v>101</v>
      </c>
      <c r="P662">
        <f t="shared" si="41"/>
        <v>61.06</v>
      </c>
      <c r="Q662" s="11" t="s">
        <v>8315</v>
      </c>
      <c r="R662" t="s">
        <v>8316</v>
      </c>
      <c r="S662" s="16">
        <f t="shared" si="42"/>
        <v>42632.348310185189</v>
      </c>
      <c r="T662" s="16">
        <f t="shared" si="43"/>
        <v>42663.204861111109</v>
      </c>
    </row>
    <row r="663" spans="1:20" ht="42" x14ac:dyDescent="0.3">
      <c r="A663">
        <v>3808</v>
      </c>
      <c r="B663" s="3" t="s">
        <v>3805</v>
      </c>
      <c r="C663" s="3" t="s">
        <v>7918</v>
      </c>
      <c r="D663" s="6">
        <v>1000</v>
      </c>
      <c r="E663" s="8">
        <v>1000</v>
      </c>
      <c r="F663" t="s">
        <v>8218</v>
      </c>
      <c r="G663" t="s">
        <v>8224</v>
      </c>
      <c r="H663" t="s">
        <v>8246</v>
      </c>
      <c r="I663">
        <v>1429955619</v>
      </c>
      <c r="J663">
        <v>1424775219</v>
      </c>
      <c r="K663" t="b">
        <v>0</v>
      </c>
      <c r="L663">
        <v>24</v>
      </c>
      <c r="M663" t="b">
        <v>1</v>
      </c>
      <c r="N663" t="s">
        <v>8269</v>
      </c>
      <c r="O663" s="9">
        <f t="shared" si="40"/>
        <v>100</v>
      </c>
      <c r="P663">
        <f t="shared" si="41"/>
        <v>41.67</v>
      </c>
      <c r="Q663" s="11" t="s">
        <v>8315</v>
      </c>
      <c r="R663" t="s">
        <v>8316</v>
      </c>
      <c r="S663" s="16">
        <f t="shared" si="42"/>
        <v>42059.453923611116</v>
      </c>
      <c r="T663" s="16">
        <f t="shared" si="43"/>
        <v>42119.412256944444</v>
      </c>
    </row>
    <row r="664" spans="1:20" ht="42" x14ac:dyDescent="0.3">
      <c r="A664">
        <v>3809</v>
      </c>
      <c r="B664" s="3" t="s">
        <v>3806</v>
      </c>
      <c r="C664" s="3" t="s">
        <v>7919</v>
      </c>
      <c r="D664" s="6">
        <v>2000</v>
      </c>
      <c r="E664" s="8">
        <v>2025</v>
      </c>
      <c r="F664" t="s">
        <v>8218</v>
      </c>
      <c r="G664" t="s">
        <v>8224</v>
      </c>
      <c r="H664" t="s">
        <v>8246</v>
      </c>
      <c r="I664">
        <v>1406761200</v>
      </c>
      <c r="J664">
        <v>1402403907</v>
      </c>
      <c r="K664" t="b">
        <v>0</v>
      </c>
      <c r="L664">
        <v>38</v>
      </c>
      <c r="M664" t="b">
        <v>1</v>
      </c>
      <c r="N664" t="s">
        <v>8269</v>
      </c>
      <c r="O664" s="9">
        <f t="shared" si="40"/>
        <v>101</v>
      </c>
      <c r="P664">
        <f t="shared" si="41"/>
        <v>53.29</v>
      </c>
      <c r="Q664" s="11" t="s">
        <v>8315</v>
      </c>
      <c r="R664" t="s">
        <v>8316</v>
      </c>
      <c r="S664" s="16">
        <f t="shared" si="42"/>
        <v>41800.526701388888</v>
      </c>
      <c r="T664" s="16">
        <f t="shared" si="43"/>
        <v>41850.958333333336</v>
      </c>
    </row>
    <row r="665" spans="1:20" ht="42" x14ac:dyDescent="0.3">
      <c r="A665">
        <v>3810</v>
      </c>
      <c r="B665" s="3" t="s">
        <v>3807</v>
      </c>
      <c r="C665" s="3" t="s">
        <v>7920</v>
      </c>
      <c r="D665" s="6">
        <v>1500</v>
      </c>
      <c r="E665" s="8">
        <v>1826</v>
      </c>
      <c r="F665" t="s">
        <v>8218</v>
      </c>
      <c r="G665" t="s">
        <v>8223</v>
      </c>
      <c r="H665" t="s">
        <v>8245</v>
      </c>
      <c r="I665">
        <v>1426965758</v>
      </c>
      <c r="J665">
        <v>1424377358</v>
      </c>
      <c r="K665" t="b">
        <v>0</v>
      </c>
      <c r="L665">
        <v>26</v>
      </c>
      <c r="M665" t="b">
        <v>1</v>
      </c>
      <c r="N665" t="s">
        <v>8269</v>
      </c>
      <c r="O665" s="9">
        <f t="shared" si="40"/>
        <v>122</v>
      </c>
      <c r="P665">
        <f t="shared" si="41"/>
        <v>70.23</v>
      </c>
      <c r="Q665" s="11" t="s">
        <v>8315</v>
      </c>
      <c r="R665" t="s">
        <v>8316</v>
      </c>
      <c r="S665" s="16">
        <f t="shared" si="42"/>
        <v>42054.849050925928</v>
      </c>
      <c r="T665" s="16">
        <f t="shared" si="43"/>
        <v>42084.807384259257</v>
      </c>
    </row>
    <row r="666" spans="1:20" ht="42" x14ac:dyDescent="0.3">
      <c r="A666">
        <v>3811</v>
      </c>
      <c r="B666" s="3" t="s">
        <v>3808</v>
      </c>
      <c r="C666" s="3" t="s">
        <v>7921</v>
      </c>
      <c r="D666" s="6">
        <v>250</v>
      </c>
      <c r="E666" s="8">
        <v>825</v>
      </c>
      <c r="F666" t="s">
        <v>8218</v>
      </c>
      <c r="G666" t="s">
        <v>8224</v>
      </c>
      <c r="H666" t="s">
        <v>8246</v>
      </c>
      <c r="I666">
        <v>1464692400</v>
      </c>
      <c r="J666">
        <v>1461769373</v>
      </c>
      <c r="K666" t="b">
        <v>0</v>
      </c>
      <c r="L666">
        <v>19</v>
      </c>
      <c r="M666" t="b">
        <v>1</v>
      </c>
      <c r="N666" t="s">
        <v>8269</v>
      </c>
      <c r="O666" s="9">
        <f t="shared" si="40"/>
        <v>330</v>
      </c>
      <c r="P666">
        <f t="shared" si="41"/>
        <v>43.42</v>
      </c>
      <c r="Q666" s="11" t="s">
        <v>8315</v>
      </c>
      <c r="R666" t="s">
        <v>8316</v>
      </c>
      <c r="S666" s="16">
        <f t="shared" si="42"/>
        <v>42487.62700231481</v>
      </c>
      <c r="T666" s="16">
        <f t="shared" si="43"/>
        <v>42521.458333333328</v>
      </c>
    </row>
    <row r="667" spans="1:20" ht="42" x14ac:dyDescent="0.3">
      <c r="A667">
        <v>3812</v>
      </c>
      <c r="B667" s="3" t="s">
        <v>3809</v>
      </c>
      <c r="C667" s="3" t="s">
        <v>7922</v>
      </c>
      <c r="D667" s="6">
        <v>2000</v>
      </c>
      <c r="E667" s="8">
        <v>2191</v>
      </c>
      <c r="F667" t="s">
        <v>8218</v>
      </c>
      <c r="G667" t="s">
        <v>8228</v>
      </c>
      <c r="H667" t="s">
        <v>8250</v>
      </c>
      <c r="I667">
        <v>1433131140</v>
      </c>
      <c r="J667">
        <v>1429120908</v>
      </c>
      <c r="K667" t="b">
        <v>0</v>
      </c>
      <c r="L667">
        <v>11</v>
      </c>
      <c r="M667" t="b">
        <v>1</v>
      </c>
      <c r="N667" t="s">
        <v>8269</v>
      </c>
      <c r="O667" s="9">
        <f t="shared" si="40"/>
        <v>110</v>
      </c>
      <c r="P667">
        <f t="shared" si="41"/>
        <v>199.18</v>
      </c>
      <c r="Q667" s="11" t="s">
        <v>8315</v>
      </c>
      <c r="R667" t="s">
        <v>8316</v>
      </c>
      <c r="S667" s="16">
        <f t="shared" si="42"/>
        <v>42109.751250000001</v>
      </c>
      <c r="T667" s="16">
        <f t="shared" si="43"/>
        <v>42156.165972222225</v>
      </c>
    </row>
    <row r="668" spans="1:20" ht="42" x14ac:dyDescent="0.3">
      <c r="A668">
        <v>3813</v>
      </c>
      <c r="B668" s="3" t="s">
        <v>3810</v>
      </c>
      <c r="C668" s="3" t="s">
        <v>7923</v>
      </c>
      <c r="D668" s="6">
        <v>2100</v>
      </c>
      <c r="E668" s="8">
        <v>2119.9899999999998</v>
      </c>
      <c r="F668" t="s">
        <v>8218</v>
      </c>
      <c r="G668" t="s">
        <v>8223</v>
      </c>
      <c r="H668" t="s">
        <v>8245</v>
      </c>
      <c r="I668">
        <v>1465940580</v>
      </c>
      <c r="J668">
        <v>1462603021</v>
      </c>
      <c r="K668" t="b">
        <v>0</v>
      </c>
      <c r="L668">
        <v>27</v>
      </c>
      <c r="M668" t="b">
        <v>1</v>
      </c>
      <c r="N668" t="s">
        <v>8269</v>
      </c>
      <c r="O668" s="9">
        <f t="shared" si="40"/>
        <v>101</v>
      </c>
      <c r="P668">
        <f t="shared" si="41"/>
        <v>78.52</v>
      </c>
      <c r="Q668" s="11" t="s">
        <v>8315</v>
      </c>
      <c r="R668" t="s">
        <v>8316</v>
      </c>
      <c r="S668" s="16">
        <f t="shared" si="42"/>
        <v>42497.275706018518</v>
      </c>
      <c r="T668" s="16">
        <f t="shared" si="43"/>
        <v>42535.904861111107</v>
      </c>
    </row>
    <row r="669" spans="1:20" ht="42" x14ac:dyDescent="0.3">
      <c r="A669">
        <v>3814</v>
      </c>
      <c r="B669" s="3" t="s">
        <v>3811</v>
      </c>
      <c r="C669" s="3" t="s">
        <v>7924</v>
      </c>
      <c r="D669" s="6">
        <v>1500</v>
      </c>
      <c r="E669" s="8">
        <v>2102</v>
      </c>
      <c r="F669" t="s">
        <v>8218</v>
      </c>
      <c r="G669" t="s">
        <v>8223</v>
      </c>
      <c r="H669" t="s">
        <v>8245</v>
      </c>
      <c r="I669">
        <v>1427860740</v>
      </c>
      <c r="J669">
        <v>1424727712</v>
      </c>
      <c r="K669" t="b">
        <v>0</v>
      </c>
      <c r="L669">
        <v>34</v>
      </c>
      <c r="M669" t="b">
        <v>1</v>
      </c>
      <c r="N669" t="s">
        <v>8269</v>
      </c>
      <c r="O669" s="9">
        <f t="shared" si="40"/>
        <v>140</v>
      </c>
      <c r="P669">
        <f t="shared" si="41"/>
        <v>61.82</v>
      </c>
      <c r="Q669" s="11" t="s">
        <v>8315</v>
      </c>
      <c r="R669" t="s">
        <v>8316</v>
      </c>
      <c r="S669" s="16">
        <f t="shared" si="42"/>
        <v>42058.904074074075</v>
      </c>
      <c r="T669" s="16">
        <f t="shared" si="43"/>
        <v>42095.165972222225</v>
      </c>
    </row>
    <row r="670" spans="1:20" ht="28" x14ac:dyDescent="0.3">
      <c r="A670">
        <v>3815</v>
      </c>
      <c r="B670" s="3" t="s">
        <v>3812</v>
      </c>
      <c r="C670" s="3" t="s">
        <v>7925</v>
      </c>
      <c r="D670" s="6">
        <v>1000</v>
      </c>
      <c r="E670" s="8">
        <v>1000.01</v>
      </c>
      <c r="F670" t="s">
        <v>8218</v>
      </c>
      <c r="G670" t="s">
        <v>8224</v>
      </c>
      <c r="H670" t="s">
        <v>8246</v>
      </c>
      <c r="I670">
        <v>1440111600</v>
      </c>
      <c r="J670">
        <v>1437545657</v>
      </c>
      <c r="K670" t="b">
        <v>0</v>
      </c>
      <c r="L670">
        <v>20</v>
      </c>
      <c r="M670" t="b">
        <v>1</v>
      </c>
      <c r="N670" t="s">
        <v>8269</v>
      </c>
      <c r="O670" s="9">
        <f t="shared" si="40"/>
        <v>100</v>
      </c>
      <c r="P670">
        <f t="shared" si="41"/>
        <v>50</v>
      </c>
      <c r="Q670" s="11" t="s">
        <v>8315</v>
      </c>
      <c r="R670" t="s">
        <v>8316</v>
      </c>
      <c r="S670" s="16">
        <f t="shared" si="42"/>
        <v>42207.259918981479</v>
      </c>
      <c r="T670" s="16">
        <f t="shared" si="43"/>
        <v>42236.958333333328</v>
      </c>
    </row>
    <row r="671" spans="1:20" ht="56" x14ac:dyDescent="0.3">
      <c r="A671">
        <v>3816</v>
      </c>
      <c r="B671" s="3" t="s">
        <v>3813</v>
      </c>
      <c r="C671" s="3" t="s">
        <v>7926</v>
      </c>
      <c r="D671" s="6">
        <v>1500</v>
      </c>
      <c r="E671" s="8">
        <v>1788.57</v>
      </c>
      <c r="F671" t="s">
        <v>8218</v>
      </c>
      <c r="G671" t="s">
        <v>8223</v>
      </c>
      <c r="H671" t="s">
        <v>8245</v>
      </c>
      <c r="I671">
        <v>1405614823</v>
      </c>
      <c r="J671">
        <v>1403022823</v>
      </c>
      <c r="K671" t="b">
        <v>0</v>
      </c>
      <c r="L671">
        <v>37</v>
      </c>
      <c r="M671" t="b">
        <v>1</v>
      </c>
      <c r="N671" t="s">
        <v>8269</v>
      </c>
      <c r="O671" s="9">
        <f t="shared" si="40"/>
        <v>119</v>
      </c>
      <c r="P671">
        <f t="shared" si="41"/>
        <v>48.34</v>
      </c>
      <c r="Q671" s="11" t="s">
        <v>8315</v>
      </c>
      <c r="R671" t="s">
        <v>8316</v>
      </c>
      <c r="S671" s="16">
        <f t="shared" si="42"/>
        <v>41807.690081018518</v>
      </c>
      <c r="T671" s="16">
        <f t="shared" si="43"/>
        <v>41837.690081018518</v>
      </c>
    </row>
    <row r="672" spans="1:20" ht="42" x14ac:dyDescent="0.3">
      <c r="A672">
        <v>3817</v>
      </c>
      <c r="B672" s="3" t="s">
        <v>3814</v>
      </c>
      <c r="C672" s="3" t="s">
        <v>7927</v>
      </c>
      <c r="D672" s="6">
        <v>2000</v>
      </c>
      <c r="E672" s="8">
        <v>2145</v>
      </c>
      <c r="F672" t="s">
        <v>8218</v>
      </c>
      <c r="G672" t="s">
        <v>8223</v>
      </c>
      <c r="H672" t="s">
        <v>8245</v>
      </c>
      <c r="I672">
        <v>1445659140</v>
      </c>
      <c r="J672">
        <v>1444236216</v>
      </c>
      <c r="K672" t="b">
        <v>0</v>
      </c>
      <c r="L672">
        <v>20</v>
      </c>
      <c r="M672" t="b">
        <v>1</v>
      </c>
      <c r="N672" t="s">
        <v>8269</v>
      </c>
      <c r="O672" s="9">
        <f t="shared" si="40"/>
        <v>107</v>
      </c>
      <c r="P672">
        <f t="shared" si="41"/>
        <v>107.25</v>
      </c>
      <c r="Q672" s="11" t="s">
        <v>8315</v>
      </c>
      <c r="R672" t="s">
        <v>8316</v>
      </c>
      <c r="S672" s="16">
        <f t="shared" si="42"/>
        <v>42284.69694444444</v>
      </c>
      <c r="T672" s="16">
        <f t="shared" si="43"/>
        <v>42301.165972222225</v>
      </c>
    </row>
    <row r="673" spans="1:20" ht="42" x14ac:dyDescent="0.3">
      <c r="A673">
        <v>3818</v>
      </c>
      <c r="B673" s="3" t="s">
        <v>3815</v>
      </c>
      <c r="C673" s="3" t="s">
        <v>7928</v>
      </c>
      <c r="D673" s="6">
        <v>250</v>
      </c>
      <c r="E673" s="8">
        <v>570</v>
      </c>
      <c r="F673" t="s">
        <v>8218</v>
      </c>
      <c r="G673" t="s">
        <v>8223</v>
      </c>
      <c r="H673" t="s">
        <v>8245</v>
      </c>
      <c r="I673">
        <v>1426187582</v>
      </c>
      <c r="J673">
        <v>1423599182</v>
      </c>
      <c r="K673" t="b">
        <v>0</v>
      </c>
      <c r="L673">
        <v>10</v>
      </c>
      <c r="M673" t="b">
        <v>1</v>
      </c>
      <c r="N673" t="s">
        <v>8269</v>
      </c>
      <c r="O673" s="9">
        <f t="shared" si="40"/>
        <v>228</v>
      </c>
      <c r="P673">
        <f t="shared" si="41"/>
        <v>57</v>
      </c>
      <c r="Q673" s="11" t="s">
        <v>8315</v>
      </c>
      <c r="R673" t="s">
        <v>8316</v>
      </c>
      <c r="S673" s="16">
        <f t="shared" si="42"/>
        <v>42045.84238425926</v>
      </c>
      <c r="T673" s="16">
        <f t="shared" si="43"/>
        <v>42075.800717592589</v>
      </c>
    </row>
    <row r="674" spans="1:20" ht="28" x14ac:dyDescent="0.3">
      <c r="A674">
        <v>3819</v>
      </c>
      <c r="B674" s="3" t="s">
        <v>3816</v>
      </c>
      <c r="C674" s="3" t="s">
        <v>7817</v>
      </c>
      <c r="D674" s="6">
        <v>1000</v>
      </c>
      <c r="E674" s="8">
        <v>1064</v>
      </c>
      <c r="F674" t="s">
        <v>8218</v>
      </c>
      <c r="G674" t="s">
        <v>8223</v>
      </c>
      <c r="H674" t="s">
        <v>8245</v>
      </c>
      <c r="I674">
        <v>1437166920</v>
      </c>
      <c r="J674">
        <v>1435554104</v>
      </c>
      <c r="K674" t="b">
        <v>0</v>
      </c>
      <c r="L674">
        <v>26</v>
      </c>
      <c r="M674" t="b">
        <v>1</v>
      </c>
      <c r="N674" t="s">
        <v>8269</v>
      </c>
      <c r="O674" s="9">
        <f t="shared" si="40"/>
        <v>106</v>
      </c>
      <c r="P674">
        <f t="shared" si="41"/>
        <v>40.92</v>
      </c>
      <c r="Q674" s="11" t="s">
        <v>8315</v>
      </c>
      <c r="R674" t="s">
        <v>8316</v>
      </c>
      <c r="S674" s="16">
        <f t="shared" si="42"/>
        <v>42184.209537037037</v>
      </c>
      <c r="T674" s="16">
        <f t="shared" si="43"/>
        <v>42202.876388888893</v>
      </c>
    </row>
    <row r="675" spans="1:20" ht="42" x14ac:dyDescent="0.3">
      <c r="A675">
        <v>3820</v>
      </c>
      <c r="B675" s="3" t="s">
        <v>3817</v>
      </c>
      <c r="C675" s="3" t="s">
        <v>7929</v>
      </c>
      <c r="D675" s="6">
        <v>300</v>
      </c>
      <c r="E675" s="8">
        <v>430</v>
      </c>
      <c r="F675" t="s">
        <v>8218</v>
      </c>
      <c r="G675" t="s">
        <v>8224</v>
      </c>
      <c r="H675" t="s">
        <v>8246</v>
      </c>
      <c r="I675">
        <v>1436110717</v>
      </c>
      <c r="J675">
        <v>1433518717</v>
      </c>
      <c r="K675" t="b">
        <v>0</v>
      </c>
      <c r="L675">
        <v>20</v>
      </c>
      <c r="M675" t="b">
        <v>1</v>
      </c>
      <c r="N675" t="s">
        <v>8269</v>
      </c>
      <c r="O675" s="9">
        <f t="shared" si="40"/>
        <v>143</v>
      </c>
      <c r="P675">
        <f t="shared" si="41"/>
        <v>21.5</v>
      </c>
      <c r="Q675" s="11" t="s">
        <v>8315</v>
      </c>
      <c r="R675" t="s">
        <v>8316</v>
      </c>
      <c r="S675" s="16">
        <f t="shared" si="42"/>
        <v>42160.651817129634</v>
      </c>
      <c r="T675" s="16">
        <f t="shared" si="43"/>
        <v>42190.651817129634</v>
      </c>
    </row>
    <row r="676" spans="1:20" ht="42" x14ac:dyDescent="0.3">
      <c r="A676">
        <v>3821</v>
      </c>
      <c r="B676" s="3" t="s">
        <v>3818</v>
      </c>
      <c r="C676" s="3" t="s">
        <v>7930</v>
      </c>
      <c r="D676" s="6">
        <v>3500</v>
      </c>
      <c r="E676" s="8">
        <v>3659</v>
      </c>
      <c r="F676" t="s">
        <v>8218</v>
      </c>
      <c r="G676" t="s">
        <v>8223</v>
      </c>
      <c r="H676" t="s">
        <v>8245</v>
      </c>
      <c r="I676">
        <v>1451881207</v>
      </c>
      <c r="J676">
        <v>1449116407</v>
      </c>
      <c r="K676" t="b">
        <v>0</v>
      </c>
      <c r="L676">
        <v>46</v>
      </c>
      <c r="M676" t="b">
        <v>1</v>
      </c>
      <c r="N676" t="s">
        <v>8269</v>
      </c>
      <c r="O676" s="9">
        <f t="shared" si="40"/>
        <v>105</v>
      </c>
      <c r="P676">
        <f t="shared" si="41"/>
        <v>79.540000000000006</v>
      </c>
      <c r="Q676" s="11" t="s">
        <v>8315</v>
      </c>
      <c r="R676" t="s">
        <v>8316</v>
      </c>
      <c r="S676" s="16">
        <f t="shared" si="42"/>
        <v>42341.180636574078</v>
      </c>
      <c r="T676" s="16">
        <f t="shared" si="43"/>
        <v>42373.180636574078</v>
      </c>
    </row>
    <row r="677" spans="1:20" ht="42" x14ac:dyDescent="0.3">
      <c r="A677">
        <v>3822</v>
      </c>
      <c r="B677" s="3" t="s">
        <v>3819</v>
      </c>
      <c r="C677" s="3" t="s">
        <v>7931</v>
      </c>
      <c r="D677" s="6">
        <v>5000</v>
      </c>
      <c r="E677" s="8">
        <v>5501</v>
      </c>
      <c r="F677" t="s">
        <v>8218</v>
      </c>
      <c r="G677" t="s">
        <v>8235</v>
      </c>
      <c r="H677" t="s">
        <v>8248</v>
      </c>
      <c r="I677">
        <v>1453244340</v>
      </c>
      <c r="J677">
        <v>1448136417</v>
      </c>
      <c r="K677" t="b">
        <v>0</v>
      </c>
      <c r="L677">
        <v>76</v>
      </c>
      <c r="M677" t="b">
        <v>1</v>
      </c>
      <c r="N677" t="s">
        <v>8269</v>
      </c>
      <c r="O677" s="9">
        <f t="shared" si="40"/>
        <v>110</v>
      </c>
      <c r="P677">
        <f t="shared" si="41"/>
        <v>72.38</v>
      </c>
      <c r="Q677" s="11" t="s">
        <v>8315</v>
      </c>
      <c r="R677" t="s">
        <v>8316</v>
      </c>
      <c r="S677" s="16">
        <f t="shared" si="42"/>
        <v>42329.838159722218</v>
      </c>
      <c r="T677" s="16">
        <f t="shared" si="43"/>
        <v>42388.957638888889</v>
      </c>
    </row>
    <row r="678" spans="1:20" ht="42" x14ac:dyDescent="0.3">
      <c r="A678">
        <v>3823</v>
      </c>
      <c r="B678" s="3" t="s">
        <v>3820</v>
      </c>
      <c r="C678" s="3" t="s">
        <v>7932</v>
      </c>
      <c r="D678" s="6">
        <v>2500</v>
      </c>
      <c r="E678" s="8">
        <v>2650</v>
      </c>
      <c r="F678" t="s">
        <v>8218</v>
      </c>
      <c r="G678" t="s">
        <v>8223</v>
      </c>
      <c r="H678" t="s">
        <v>8245</v>
      </c>
      <c r="I678">
        <v>1437364740</v>
      </c>
      <c r="J678">
        <v>1434405044</v>
      </c>
      <c r="K678" t="b">
        <v>0</v>
      </c>
      <c r="L678">
        <v>41</v>
      </c>
      <c r="M678" t="b">
        <v>1</v>
      </c>
      <c r="N678" t="s">
        <v>8269</v>
      </c>
      <c r="O678" s="9">
        <f t="shared" si="40"/>
        <v>106</v>
      </c>
      <c r="P678">
        <f t="shared" si="41"/>
        <v>64.63</v>
      </c>
      <c r="Q678" s="11" t="s">
        <v>8315</v>
      </c>
      <c r="R678" t="s">
        <v>8316</v>
      </c>
      <c r="S678" s="16">
        <f t="shared" si="42"/>
        <v>42170.910231481481</v>
      </c>
      <c r="T678" s="16">
        <f t="shared" si="43"/>
        <v>42205.165972222225</v>
      </c>
    </row>
    <row r="679" spans="1:20" ht="42" x14ac:dyDescent="0.3">
      <c r="A679">
        <v>3824</v>
      </c>
      <c r="B679" s="3" t="s">
        <v>3821</v>
      </c>
      <c r="C679" s="3" t="s">
        <v>7933</v>
      </c>
      <c r="D679" s="6">
        <v>250</v>
      </c>
      <c r="E679" s="8">
        <v>270</v>
      </c>
      <c r="F679" t="s">
        <v>8218</v>
      </c>
      <c r="G679" t="s">
        <v>8224</v>
      </c>
      <c r="H679" t="s">
        <v>8246</v>
      </c>
      <c r="I679">
        <v>1470058860</v>
      </c>
      <c r="J679">
        <v>1469026903</v>
      </c>
      <c r="K679" t="b">
        <v>0</v>
      </c>
      <c r="L679">
        <v>7</v>
      </c>
      <c r="M679" t="b">
        <v>1</v>
      </c>
      <c r="N679" t="s">
        <v>8269</v>
      </c>
      <c r="O679" s="9">
        <f t="shared" si="40"/>
        <v>108</v>
      </c>
      <c r="P679">
        <f t="shared" si="41"/>
        <v>38.57</v>
      </c>
      <c r="Q679" s="11" t="s">
        <v>8315</v>
      </c>
      <c r="R679" t="s">
        <v>8316</v>
      </c>
      <c r="S679" s="16">
        <f t="shared" si="42"/>
        <v>42571.626192129625</v>
      </c>
      <c r="T679" s="16">
        <f t="shared" si="43"/>
        <v>42583.570138888885</v>
      </c>
    </row>
    <row r="680" spans="1:20" ht="42" x14ac:dyDescent="0.3">
      <c r="A680">
        <v>3825</v>
      </c>
      <c r="B680" s="3" t="s">
        <v>3822</v>
      </c>
      <c r="C680" s="3" t="s">
        <v>7934</v>
      </c>
      <c r="D680" s="6">
        <v>5000</v>
      </c>
      <c r="E680" s="8">
        <v>5271</v>
      </c>
      <c r="F680" t="s">
        <v>8218</v>
      </c>
      <c r="G680" t="s">
        <v>8223</v>
      </c>
      <c r="H680" t="s">
        <v>8245</v>
      </c>
      <c r="I680">
        <v>1434505214</v>
      </c>
      <c r="J680">
        <v>1432690814</v>
      </c>
      <c r="K680" t="b">
        <v>0</v>
      </c>
      <c r="L680">
        <v>49</v>
      </c>
      <c r="M680" t="b">
        <v>1</v>
      </c>
      <c r="N680" t="s">
        <v>8269</v>
      </c>
      <c r="O680" s="9">
        <f t="shared" si="40"/>
        <v>105</v>
      </c>
      <c r="P680">
        <f t="shared" si="41"/>
        <v>107.57</v>
      </c>
      <c r="Q680" s="11" t="s">
        <v>8315</v>
      </c>
      <c r="R680" t="s">
        <v>8316</v>
      </c>
      <c r="S680" s="16">
        <f t="shared" si="42"/>
        <v>42151.069606481484</v>
      </c>
      <c r="T680" s="16">
        <f t="shared" si="43"/>
        <v>42172.069606481484</v>
      </c>
    </row>
    <row r="681" spans="1:20" ht="28" x14ac:dyDescent="0.3">
      <c r="A681">
        <v>3826</v>
      </c>
      <c r="B681" s="3" t="s">
        <v>3823</v>
      </c>
      <c r="C681" s="3" t="s">
        <v>7935</v>
      </c>
      <c r="D681" s="6">
        <v>600</v>
      </c>
      <c r="E681" s="8">
        <v>715</v>
      </c>
      <c r="F681" t="s">
        <v>8218</v>
      </c>
      <c r="G681" t="s">
        <v>8224</v>
      </c>
      <c r="H681" t="s">
        <v>8246</v>
      </c>
      <c r="I681">
        <v>1430993394</v>
      </c>
      <c r="J681">
        <v>1428401394</v>
      </c>
      <c r="K681" t="b">
        <v>0</v>
      </c>
      <c r="L681">
        <v>26</v>
      </c>
      <c r="M681" t="b">
        <v>1</v>
      </c>
      <c r="N681" t="s">
        <v>8269</v>
      </c>
      <c r="O681" s="9">
        <f t="shared" si="40"/>
        <v>119</v>
      </c>
      <c r="P681">
        <f t="shared" si="41"/>
        <v>27.5</v>
      </c>
      <c r="Q681" s="11" t="s">
        <v>8315</v>
      </c>
      <c r="R681" t="s">
        <v>8316</v>
      </c>
      <c r="S681" s="16">
        <f t="shared" si="42"/>
        <v>42101.423541666663</v>
      </c>
      <c r="T681" s="16">
        <f t="shared" si="43"/>
        <v>42131.423541666663</v>
      </c>
    </row>
    <row r="682" spans="1:20" ht="56" x14ac:dyDescent="0.3">
      <c r="A682">
        <v>3827</v>
      </c>
      <c r="B682" s="3" t="s">
        <v>3824</v>
      </c>
      <c r="C682" s="3" t="s">
        <v>7936</v>
      </c>
      <c r="D682" s="6">
        <v>3000</v>
      </c>
      <c r="E682" s="8">
        <v>4580</v>
      </c>
      <c r="F682" t="s">
        <v>8218</v>
      </c>
      <c r="G682" t="s">
        <v>8224</v>
      </c>
      <c r="H682" t="s">
        <v>8246</v>
      </c>
      <c r="I682">
        <v>1427414400</v>
      </c>
      <c r="J682">
        <v>1422656201</v>
      </c>
      <c r="K682" t="b">
        <v>0</v>
      </c>
      <c r="L682">
        <v>65</v>
      </c>
      <c r="M682" t="b">
        <v>1</v>
      </c>
      <c r="N682" t="s">
        <v>8269</v>
      </c>
      <c r="O682" s="9">
        <f t="shared" si="40"/>
        <v>153</v>
      </c>
      <c r="P682">
        <f t="shared" si="41"/>
        <v>70.459999999999994</v>
      </c>
      <c r="Q682" s="11" t="s">
        <v>8315</v>
      </c>
      <c r="R682" t="s">
        <v>8316</v>
      </c>
      <c r="S682" s="16">
        <f t="shared" si="42"/>
        <v>42034.928252314814</v>
      </c>
      <c r="T682" s="16">
        <f t="shared" si="43"/>
        <v>42090</v>
      </c>
    </row>
    <row r="683" spans="1:20" ht="42" x14ac:dyDescent="0.3">
      <c r="A683">
        <v>3828</v>
      </c>
      <c r="B683" s="3" t="s">
        <v>3825</v>
      </c>
      <c r="C683" s="3" t="s">
        <v>7937</v>
      </c>
      <c r="D683" s="6">
        <v>5000</v>
      </c>
      <c r="E683" s="8">
        <v>5000</v>
      </c>
      <c r="F683" t="s">
        <v>8218</v>
      </c>
      <c r="G683" t="s">
        <v>8223</v>
      </c>
      <c r="H683" t="s">
        <v>8245</v>
      </c>
      <c r="I683">
        <v>1420033187</v>
      </c>
      <c r="J683">
        <v>1414845587</v>
      </c>
      <c r="K683" t="b">
        <v>0</v>
      </c>
      <c r="L683">
        <v>28</v>
      </c>
      <c r="M683" t="b">
        <v>1</v>
      </c>
      <c r="N683" t="s">
        <v>8269</v>
      </c>
      <c r="O683" s="9">
        <f t="shared" si="40"/>
        <v>100</v>
      </c>
      <c r="P683">
        <f t="shared" si="41"/>
        <v>178.57</v>
      </c>
      <c r="Q683" s="11" t="s">
        <v>8315</v>
      </c>
      <c r="R683" t="s">
        <v>8316</v>
      </c>
      <c r="S683" s="16">
        <f t="shared" si="42"/>
        <v>41944.527627314819</v>
      </c>
      <c r="T683" s="16">
        <f t="shared" si="43"/>
        <v>42004.569293981483</v>
      </c>
    </row>
    <row r="684" spans="1:20" ht="42" x14ac:dyDescent="0.3">
      <c r="A684">
        <v>3829</v>
      </c>
      <c r="B684" s="3" t="s">
        <v>3826</v>
      </c>
      <c r="C684" s="3" t="s">
        <v>7938</v>
      </c>
      <c r="D684" s="6">
        <v>500</v>
      </c>
      <c r="E684" s="8">
        <v>501</v>
      </c>
      <c r="F684" t="s">
        <v>8218</v>
      </c>
      <c r="G684" t="s">
        <v>8223</v>
      </c>
      <c r="H684" t="s">
        <v>8245</v>
      </c>
      <c r="I684">
        <v>1472676371</v>
      </c>
      <c r="J684">
        <v>1470948371</v>
      </c>
      <c r="K684" t="b">
        <v>0</v>
      </c>
      <c r="L684">
        <v>8</v>
      </c>
      <c r="M684" t="b">
        <v>1</v>
      </c>
      <c r="N684" t="s">
        <v>8269</v>
      </c>
      <c r="O684" s="9">
        <f t="shared" si="40"/>
        <v>100</v>
      </c>
      <c r="P684">
        <f t="shared" si="41"/>
        <v>62.63</v>
      </c>
      <c r="Q684" s="11" t="s">
        <v>8315</v>
      </c>
      <c r="R684" t="s">
        <v>8316</v>
      </c>
      <c r="S684" s="16">
        <f t="shared" si="42"/>
        <v>42593.865405092598</v>
      </c>
      <c r="T684" s="16">
        <f t="shared" si="43"/>
        <v>42613.865405092598</v>
      </c>
    </row>
    <row r="685" spans="1:20" ht="42" x14ac:dyDescent="0.3">
      <c r="A685">
        <v>3830</v>
      </c>
      <c r="B685" s="3" t="s">
        <v>3827</v>
      </c>
      <c r="C685" s="3" t="s">
        <v>7939</v>
      </c>
      <c r="D685" s="6">
        <v>100</v>
      </c>
      <c r="E685" s="8">
        <v>225</v>
      </c>
      <c r="F685" t="s">
        <v>8218</v>
      </c>
      <c r="G685" t="s">
        <v>8223</v>
      </c>
      <c r="H685" t="s">
        <v>8245</v>
      </c>
      <c r="I685">
        <v>1464371211</v>
      </c>
      <c r="J685">
        <v>1463161611</v>
      </c>
      <c r="K685" t="b">
        <v>0</v>
      </c>
      <c r="L685">
        <v>3</v>
      </c>
      <c r="M685" t="b">
        <v>1</v>
      </c>
      <c r="N685" t="s">
        <v>8269</v>
      </c>
      <c r="O685" s="9">
        <f t="shared" si="40"/>
        <v>225</v>
      </c>
      <c r="P685">
        <f t="shared" si="41"/>
        <v>75</v>
      </c>
      <c r="Q685" s="11" t="s">
        <v>8315</v>
      </c>
      <c r="R685" t="s">
        <v>8316</v>
      </c>
      <c r="S685" s="16">
        <f t="shared" si="42"/>
        <v>42503.740868055553</v>
      </c>
      <c r="T685" s="16">
        <f t="shared" si="43"/>
        <v>42517.740868055553</v>
      </c>
    </row>
    <row r="686" spans="1:20" ht="42" x14ac:dyDescent="0.3">
      <c r="A686">
        <v>3831</v>
      </c>
      <c r="B686" s="3" t="s">
        <v>3828</v>
      </c>
      <c r="C686" s="3" t="s">
        <v>7940</v>
      </c>
      <c r="D686" s="6">
        <v>500</v>
      </c>
      <c r="E686" s="8">
        <v>530.11</v>
      </c>
      <c r="F686" t="s">
        <v>8218</v>
      </c>
      <c r="G686" t="s">
        <v>8223</v>
      </c>
      <c r="H686" t="s">
        <v>8245</v>
      </c>
      <c r="I686">
        <v>1415222545</v>
      </c>
      <c r="J686">
        <v>1413404545</v>
      </c>
      <c r="K686" t="b">
        <v>0</v>
      </c>
      <c r="L686">
        <v>9</v>
      </c>
      <c r="M686" t="b">
        <v>1</v>
      </c>
      <c r="N686" t="s">
        <v>8269</v>
      </c>
      <c r="O686" s="9">
        <f t="shared" si="40"/>
        <v>106</v>
      </c>
      <c r="P686">
        <f t="shared" si="41"/>
        <v>58.9</v>
      </c>
      <c r="Q686" s="11" t="s">
        <v>8315</v>
      </c>
      <c r="R686" t="s">
        <v>8316</v>
      </c>
      <c r="S686" s="16">
        <f t="shared" si="42"/>
        <v>41927.848900462966</v>
      </c>
      <c r="T686" s="16">
        <f t="shared" si="43"/>
        <v>41948.890567129631</v>
      </c>
    </row>
    <row r="687" spans="1:20" ht="42" x14ac:dyDescent="0.3">
      <c r="A687">
        <v>3832</v>
      </c>
      <c r="B687" s="3" t="s">
        <v>3829</v>
      </c>
      <c r="C687" s="3" t="s">
        <v>7941</v>
      </c>
      <c r="D687" s="6">
        <v>1200</v>
      </c>
      <c r="E687" s="8">
        <v>1256</v>
      </c>
      <c r="F687" t="s">
        <v>8218</v>
      </c>
      <c r="G687" t="s">
        <v>8223</v>
      </c>
      <c r="H687" t="s">
        <v>8245</v>
      </c>
      <c r="I687">
        <v>1455936335</v>
      </c>
      <c r="J687">
        <v>1452048335</v>
      </c>
      <c r="K687" t="b">
        <v>0</v>
      </c>
      <c r="L687">
        <v>9</v>
      </c>
      <c r="M687" t="b">
        <v>1</v>
      </c>
      <c r="N687" t="s">
        <v>8269</v>
      </c>
      <c r="O687" s="9">
        <f t="shared" si="40"/>
        <v>105</v>
      </c>
      <c r="P687">
        <f t="shared" si="41"/>
        <v>139.56</v>
      </c>
      <c r="Q687" s="11" t="s">
        <v>8315</v>
      </c>
      <c r="R687" t="s">
        <v>8316</v>
      </c>
      <c r="S687" s="16">
        <f t="shared" si="42"/>
        <v>42375.114988425921</v>
      </c>
      <c r="T687" s="16">
        <f t="shared" si="43"/>
        <v>42420.114988425921</v>
      </c>
    </row>
    <row r="688" spans="1:20" ht="42" x14ac:dyDescent="0.3">
      <c r="A688">
        <v>3833</v>
      </c>
      <c r="B688" s="3" t="s">
        <v>3830</v>
      </c>
      <c r="C688" s="3" t="s">
        <v>7942</v>
      </c>
      <c r="D688" s="6">
        <v>1200</v>
      </c>
      <c r="E688" s="8">
        <v>1400</v>
      </c>
      <c r="F688" t="s">
        <v>8218</v>
      </c>
      <c r="G688" t="s">
        <v>8228</v>
      </c>
      <c r="H688" t="s">
        <v>8250</v>
      </c>
      <c r="I688">
        <v>1417460940</v>
      </c>
      <c r="J688">
        <v>1416516972</v>
      </c>
      <c r="K688" t="b">
        <v>0</v>
      </c>
      <c r="L688">
        <v>20</v>
      </c>
      <c r="M688" t="b">
        <v>1</v>
      </c>
      <c r="N688" t="s">
        <v>8269</v>
      </c>
      <c r="O688" s="9">
        <f t="shared" si="40"/>
        <v>117</v>
      </c>
      <c r="P688">
        <f t="shared" si="41"/>
        <v>70</v>
      </c>
      <c r="Q688" s="11" t="s">
        <v>8315</v>
      </c>
      <c r="R688" t="s">
        <v>8316</v>
      </c>
      <c r="S688" s="16">
        <f t="shared" si="42"/>
        <v>41963.872361111105</v>
      </c>
      <c r="T688" s="16">
        <f t="shared" si="43"/>
        <v>41974.797916666663</v>
      </c>
    </row>
    <row r="689" spans="1:20" ht="42" x14ac:dyDescent="0.3">
      <c r="A689">
        <v>3834</v>
      </c>
      <c r="B689" s="3" t="s">
        <v>3831</v>
      </c>
      <c r="C689" s="3" t="s">
        <v>7943</v>
      </c>
      <c r="D689" s="6">
        <v>3000</v>
      </c>
      <c r="E689" s="8">
        <v>3271</v>
      </c>
      <c r="F689" t="s">
        <v>8218</v>
      </c>
      <c r="G689" t="s">
        <v>8224</v>
      </c>
      <c r="H689" t="s">
        <v>8246</v>
      </c>
      <c r="I689">
        <v>1434624067</v>
      </c>
      <c r="J689">
        <v>1432032067</v>
      </c>
      <c r="K689" t="b">
        <v>0</v>
      </c>
      <c r="L689">
        <v>57</v>
      </c>
      <c r="M689" t="b">
        <v>1</v>
      </c>
      <c r="N689" t="s">
        <v>8269</v>
      </c>
      <c r="O689" s="9">
        <f t="shared" si="40"/>
        <v>109</v>
      </c>
      <c r="P689">
        <f t="shared" si="41"/>
        <v>57.39</v>
      </c>
      <c r="Q689" s="11" t="s">
        <v>8315</v>
      </c>
      <c r="R689" t="s">
        <v>8316</v>
      </c>
      <c r="S689" s="16">
        <f t="shared" si="42"/>
        <v>42143.445219907408</v>
      </c>
      <c r="T689" s="16">
        <f t="shared" si="43"/>
        <v>42173.445219907408</v>
      </c>
    </row>
    <row r="690" spans="1:20" ht="42" x14ac:dyDescent="0.3">
      <c r="A690">
        <v>3835</v>
      </c>
      <c r="B690" s="3" t="s">
        <v>3832</v>
      </c>
      <c r="C690" s="3" t="s">
        <v>7944</v>
      </c>
      <c r="D690" s="6">
        <v>200</v>
      </c>
      <c r="E690" s="8">
        <v>320</v>
      </c>
      <c r="F690" t="s">
        <v>8218</v>
      </c>
      <c r="G690" t="s">
        <v>8224</v>
      </c>
      <c r="H690" t="s">
        <v>8246</v>
      </c>
      <c r="I690">
        <v>1461278208</v>
      </c>
      <c r="J690">
        <v>1459463808</v>
      </c>
      <c r="K690" t="b">
        <v>0</v>
      </c>
      <c r="L690">
        <v>8</v>
      </c>
      <c r="M690" t="b">
        <v>1</v>
      </c>
      <c r="N690" t="s">
        <v>8269</v>
      </c>
      <c r="O690" s="9">
        <f t="shared" si="40"/>
        <v>160</v>
      </c>
      <c r="P690">
        <f t="shared" si="41"/>
        <v>40</v>
      </c>
      <c r="Q690" s="11" t="s">
        <v>8315</v>
      </c>
      <c r="R690" t="s">
        <v>8316</v>
      </c>
      <c r="S690" s="16">
        <f t="shared" si="42"/>
        <v>42460.94222222222</v>
      </c>
      <c r="T690" s="16">
        <f t="shared" si="43"/>
        <v>42481.94222222222</v>
      </c>
    </row>
    <row r="691" spans="1:20" ht="42" x14ac:dyDescent="0.3">
      <c r="A691">
        <v>3836</v>
      </c>
      <c r="B691" s="3" t="s">
        <v>3833</v>
      </c>
      <c r="C691" s="3" t="s">
        <v>7945</v>
      </c>
      <c r="D691" s="6">
        <v>800</v>
      </c>
      <c r="E691" s="8">
        <v>900</v>
      </c>
      <c r="F691" t="s">
        <v>8218</v>
      </c>
      <c r="G691" t="s">
        <v>8223</v>
      </c>
      <c r="H691" t="s">
        <v>8245</v>
      </c>
      <c r="I691">
        <v>1470197340</v>
      </c>
      <c r="J691">
        <v>1467497652</v>
      </c>
      <c r="K691" t="b">
        <v>0</v>
      </c>
      <c r="L691">
        <v>14</v>
      </c>
      <c r="M691" t="b">
        <v>1</v>
      </c>
      <c r="N691" t="s">
        <v>8269</v>
      </c>
      <c r="O691" s="9">
        <f t="shared" si="40"/>
        <v>113</v>
      </c>
      <c r="P691">
        <f t="shared" si="41"/>
        <v>64.290000000000006</v>
      </c>
      <c r="Q691" s="11" t="s">
        <v>8315</v>
      </c>
      <c r="R691" t="s">
        <v>8316</v>
      </c>
      <c r="S691" s="16">
        <f t="shared" si="42"/>
        <v>42553.926527777774</v>
      </c>
      <c r="T691" s="16">
        <f t="shared" si="43"/>
        <v>42585.172916666663</v>
      </c>
    </row>
    <row r="692" spans="1:20" ht="28" x14ac:dyDescent="0.3">
      <c r="A692">
        <v>3837</v>
      </c>
      <c r="B692" s="3" t="s">
        <v>3834</v>
      </c>
      <c r="C692" s="3" t="s">
        <v>7946</v>
      </c>
      <c r="D692" s="6">
        <v>2000</v>
      </c>
      <c r="E692" s="8">
        <v>2042</v>
      </c>
      <c r="F692" t="s">
        <v>8218</v>
      </c>
      <c r="G692" t="s">
        <v>8224</v>
      </c>
      <c r="H692" t="s">
        <v>8246</v>
      </c>
      <c r="I692">
        <v>1435947758</v>
      </c>
      <c r="J692">
        <v>1432837358</v>
      </c>
      <c r="K692" t="b">
        <v>0</v>
      </c>
      <c r="L692">
        <v>17</v>
      </c>
      <c r="M692" t="b">
        <v>1</v>
      </c>
      <c r="N692" t="s">
        <v>8269</v>
      </c>
      <c r="O692" s="9">
        <f t="shared" si="40"/>
        <v>102</v>
      </c>
      <c r="P692">
        <f t="shared" si="41"/>
        <v>120.12</v>
      </c>
      <c r="Q692" s="11" t="s">
        <v>8315</v>
      </c>
      <c r="R692" t="s">
        <v>8316</v>
      </c>
      <c r="S692" s="16">
        <f t="shared" si="42"/>
        <v>42152.765717592592</v>
      </c>
      <c r="T692" s="16">
        <f t="shared" si="43"/>
        <v>42188.765717592592</v>
      </c>
    </row>
    <row r="693" spans="1:20" ht="56" x14ac:dyDescent="0.3">
      <c r="A693">
        <v>3838</v>
      </c>
      <c r="B693" s="3" t="s">
        <v>3835</v>
      </c>
      <c r="C693" s="3" t="s">
        <v>7947</v>
      </c>
      <c r="D693" s="6">
        <v>100000</v>
      </c>
      <c r="E693" s="8">
        <v>100824</v>
      </c>
      <c r="F693" t="s">
        <v>8218</v>
      </c>
      <c r="G693" t="s">
        <v>8234</v>
      </c>
      <c r="H693" t="s">
        <v>8254</v>
      </c>
      <c r="I693">
        <v>1432314209</v>
      </c>
      <c r="J693">
        <v>1429722209</v>
      </c>
      <c r="K693" t="b">
        <v>0</v>
      </c>
      <c r="L693">
        <v>100</v>
      </c>
      <c r="M693" t="b">
        <v>1</v>
      </c>
      <c r="N693" t="s">
        <v>8269</v>
      </c>
      <c r="O693" s="9">
        <f t="shared" si="40"/>
        <v>101</v>
      </c>
      <c r="P693">
        <f t="shared" si="41"/>
        <v>1008.24</v>
      </c>
      <c r="Q693" s="11" t="s">
        <v>8315</v>
      </c>
      <c r="R693" t="s">
        <v>8316</v>
      </c>
      <c r="S693" s="16">
        <f t="shared" si="42"/>
        <v>42116.710752314815</v>
      </c>
      <c r="T693" s="16">
        <f t="shared" si="43"/>
        <v>42146.710752314815</v>
      </c>
    </row>
    <row r="694" spans="1:20" ht="42" x14ac:dyDescent="0.3">
      <c r="A694">
        <v>3839</v>
      </c>
      <c r="B694" s="3" t="s">
        <v>3836</v>
      </c>
      <c r="C694" s="3" t="s">
        <v>7948</v>
      </c>
      <c r="D694" s="6">
        <v>2000</v>
      </c>
      <c r="E694" s="8">
        <v>2025</v>
      </c>
      <c r="F694" t="s">
        <v>8218</v>
      </c>
      <c r="G694" t="s">
        <v>8223</v>
      </c>
      <c r="H694" t="s">
        <v>8245</v>
      </c>
      <c r="I694">
        <v>1438226724</v>
      </c>
      <c r="J694">
        <v>1433042724</v>
      </c>
      <c r="K694" t="b">
        <v>0</v>
      </c>
      <c r="L694">
        <v>32</v>
      </c>
      <c r="M694" t="b">
        <v>1</v>
      </c>
      <c r="N694" t="s">
        <v>8269</v>
      </c>
      <c r="O694" s="9">
        <f t="shared" si="40"/>
        <v>101</v>
      </c>
      <c r="P694">
        <f t="shared" si="41"/>
        <v>63.28</v>
      </c>
      <c r="Q694" s="11" t="s">
        <v>8315</v>
      </c>
      <c r="R694" t="s">
        <v>8316</v>
      </c>
      <c r="S694" s="16">
        <f t="shared" si="42"/>
        <v>42155.142638888887</v>
      </c>
      <c r="T694" s="16">
        <f t="shared" si="43"/>
        <v>42215.142638888887</v>
      </c>
    </row>
    <row r="695" spans="1:20" ht="42" x14ac:dyDescent="0.3">
      <c r="A695">
        <v>3840</v>
      </c>
      <c r="B695" s="3" t="s">
        <v>3837</v>
      </c>
      <c r="C695" s="3" t="s">
        <v>7949</v>
      </c>
      <c r="D695" s="6">
        <v>1</v>
      </c>
      <c r="E695" s="8">
        <v>65</v>
      </c>
      <c r="F695" t="s">
        <v>8218</v>
      </c>
      <c r="G695" t="s">
        <v>8224</v>
      </c>
      <c r="H695" t="s">
        <v>8246</v>
      </c>
      <c r="I695">
        <v>1459180229</v>
      </c>
      <c r="J695">
        <v>1457023829</v>
      </c>
      <c r="K695" t="b">
        <v>0</v>
      </c>
      <c r="L695">
        <v>3</v>
      </c>
      <c r="M695" t="b">
        <v>1</v>
      </c>
      <c r="N695" t="s">
        <v>8269</v>
      </c>
      <c r="O695" s="9">
        <f t="shared" si="40"/>
        <v>6500</v>
      </c>
      <c r="P695">
        <f t="shared" si="41"/>
        <v>21.67</v>
      </c>
      <c r="Q695" s="11" t="s">
        <v>8315</v>
      </c>
      <c r="R695" t="s">
        <v>8316</v>
      </c>
      <c r="S695" s="16">
        <f t="shared" si="42"/>
        <v>42432.701724537037</v>
      </c>
      <c r="T695" s="16">
        <f t="shared" si="43"/>
        <v>42457.660057870366</v>
      </c>
    </row>
  </sheetData>
  <phoneticPr fontId="2" type="noConversion"/>
  <conditionalFormatting sqref="F1:F695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695 O1:P1 R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A0349-904A-4382-B816-398DD9E6C369}">
  <dimension ref="C2:H19"/>
  <sheetViews>
    <sheetView zoomScale="190" zoomScaleNormal="190" workbookViewId="0">
      <selection activeCell="G22" sqref="G22"/>
    </sheetView>
  </sheetViews>
  <sheetFormatPr defaultRowHeight="14" x14ac:dyDescent="0.3"/>
  <cols>
    <col min="1" max="1" width="17.4140625" customWidth="1"/>
    <col min="2" max="2" width="8.6640625" customWidth="1"/>
    <col min="3" max="3" width="13.75" style="13" customWidth="1"/>
    <col min="5" max="5" width="2.4140625" customWidth="1"/>
    <col min="6" max="6" width="25.08203125" customWidth="1"/>
    <col min="7" max="7" width="9.5" bestFit="1" customWidth="1"/>
    <col min="8" max="8" width="10.58203125" bestFit="1" customWidth="1"/>
  </cols>
  <sheetData>
    <row r="2" spans="3:8" x14ac:dyDescent="0.3">
      <c r="C2" s="19"/>
    </row>
    <row r="3" spans="3:8" x14ac:dyDescent="0.3">
      <c r="G3" t="s">
        <v>8391</v>
      </c>
      <c r="H3" s="13" t="s">
        <v>8386</v>
      </c>
    </row>
    <row r="4" spans="3:8" x14ac:dyDescent="0.3">
      <c r="F4" t="s">
        <v>8387</v>
      </c>
      <c r="G4" s="20" t="e">
        <f>AVERAGE(#REF!)</f>
        <v>#REF!</v>
      </c>
      <c r="H4" s="20" t="e">
        <f>AVERAGE(#REF!)</f>
        <v>#REF!</v>
      </c>
    </row>
    <row r="5" spans="3:8" x14ac:dyDescent="0.3">
      <c r="F5" t="s">
        <v>8388</v>
      </c>
      <c r="G5" s="20" t="e">
        <f>MEDIAN(#REF!)</f>
        <v>#REF!</v>
      </c>
      <c r="H5" s="20" t="e">
        <f>MEDIAN(#REF!)</f>
        <v>#REF!</v>
      </c>
    </row>
    <row r="6" spans="3:8" x14ac:dyDescent="0.3">
      <c r="F6" t="s">
        <v>8392</v>
      </c>
      <c r="G6" s="20" t="e">
        <f>_xlfn.STDEV.P(#REF!)</f>
        <v>#REF!</v>
      </c>
      <c r="H6" s="20" t="e">
        <f>_xlfn.STDEV.P(#REF!)</f>
        <v>#REF!</v>
      </c>
    </row>
    <row r="7" spans="3:8" x14ac:dyDescent="0.3">
      <c r="F7" t="s">
        <v>8393</v>
      </c>
      <c r="G7" s="20" t="e">
        <f>_xlfn.QUARTILE.EXC(#REF!,3)</f>
        <v>#REF!</v>
      </c>
      <c r="H7" s="20" t="e">
        <f>_xlfn.QUARTILE.EXC(#REF!,3)</f>
        <v>#REF!</v>
      </c>
    </row>
    <row r="8" spans="3:8" x14ac:dyDescent="0.3">
      <c r="F8" t="s">
        <v>8394</v>
      </c>
      <c r="G8" s="20" t="e">
        <f>_xlfn.QUARTILE.EXC(#REF!,1)</f>
        <v>#REF!</v>
      </c>
      <c r="H8" s="20" t="e">
        <f>_xlfn.QUARTILE.EXC(#REF!,1)</f>
        <v>#REF!</v>
      </c>
    </row>
    <row r="9" spans="3:8" x14ac:dyDescent="0.3">
      <c r="F9" t="s">
        <v>8395</v>
      </c>
      <c r="G9" s="20" t="e">
        <f>G7-G8</f>
        <v>#REF!</v>
      </c>
      <c r="H9" s="20" t="e">
        <f>H7-H8</f>
        <v>#REF!</v>
      </c>
    </row>
    <row r="10" spans="3:8" x14ac:dyDescent="0.3">
      <c r="G10" s="20"/>
      <c r="H10" s="20"/>
    </row>
    <row r="11" spans="3:8" x14ac:dyDescent="0.3">
      <c r="F11" t="s">
        <v>8389</v>
      </c>
      <c r="G11" s="20" t="e">
        <f>AVERAGE(#REF!)</f>
        <v>#REF!</v>
      </c>
      <c r="H11" s="20" t="e">
        <f>AVERAGE(#REF!)</f>
        <v>#REF!</v>
      </c>
    </row>
    <row r="12" spans="3:8" x14ac:dyDescent="0.3">
      <c r="F12" t="s">
        <v>8390</v>
      </c>
      <c r="G12" s="20" t="e">
        <f>MEDIAN(#REF!)</f>
        <v>#REF!</v>
      </c>
      <c r="H12" s="20" t="e">
        <f>MEDIAN(#REF!)</f>
        <v>#REF!</v>
      </c>
    </row>
    <row r="13" spans="3:8" x14ac:dyDescent="0.3">
      <c r="F13" t="s">
        <v>8396</v>
      </c>
      <c r="G13" s="20" t="e">
        <f>_xlfn.STDEV.P(#REF!)</f>
        <v>#REF!</v>
      </c>
      <c r="H13" s="20" t="e">
        <f>_xlfn.STDEV.P(#REF!)</f>
        <v>#REF!</v>
      </c>
    </row>
    <row r="14" spans="3:8" x14ac:dyDescent="0.3">
      <c r="F14" t="s">
        <v>8397</v>
      </c>
      <c r="G14" s="20" t="e">
        <f>_xlfn.QUARTILE.EXC(#REF!,3)</f>
        <v>#REF!</v>
      </c>
      <c r="H14" s="20" t="e">
        <f>_xlfn.QUARTILE.EXC(#REF!,3)</f>
        <v>#REF!</v>
      </c>
    </row>
    <row r="15" spans="3:8" x14ac:dyDescent="0.3">
      <c r="F15" t="s">
        <v>8398</v>
      </c>
      <c r="G15" s="20" t="e">
        <f>_xlfn.QUARTILE.EXC(#REF!,1)</f>
        <v>#REF!</v>
      </c>
      <c r="H15" s="20" t="e">
        <f>_xlfn.QUARTILE.EXC(#REF!,1)</f>
        <v>#REF!</v>
      </c>
    </row>
    <row r="16" spans="3:8" x14ac:dyDescent="0.3">
      <c r="F16" t="s">
        <v>8399</v>
      </c>
      <c r="G16" t="e">
        <f>G14-G15</f>
        <v>#REF!</v>
      </c>
      <c r="H16" t="e">
        <f>H14-H15</f>
        <v>#REF!</v>
      </c>
    </row>
    <row r="18" spans="6:6" x14ac:dyDescent="0.3">
      <c r="F18" t="s">
        <v>8400</v>
      </c>
    </row>
    <row r="19" spans="6:6" x14ac:dyDescent="0.3">
      <c r="F19" t="s">
        <v>8401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FE339-9D88-4872-884B-DF343E1FBCD6}">
  <dimension ref="A1:H14"/>
  <sheetViews>
    <sheetView tabSelected="1" zoomScale="160" zoomScaleNormal="160" workbookViewId="0">
      <selection activeCell="N13" sqref="N13"/>
    </sheetView>
  </sheetViews>
  <sheetFormatPr defaultRowHeight="14" x14ac:dyDescent="0.3"/>
  <cols>
    <col min="1" max="1" width="14.1640625" bestFit="1" customWidth="1"/>
    <col min="2" max="2" width="15.6640625" bestFit="1" customWidth="1"/>
    <col min="3" max="3" width="13.5" bestFit="1" customWidth="1"/>
    <col min="4" max="4" width="15.83203125" bestFit="1" customWidth="1"/>
    <col min="5" max="5" width="11.9140625" bestFit="1" customWidth="1"/>
    <col min="6" max="6" width="18.08203125" bestFit="1" customWidth="1"/>
    <col min="7" max="7" width="15.4140625" bestFit="1" customWidth="1"/>
    <col min="8" max="8" width="18.25" bestFit="1" customWidth="1"/>
  </cols>
  <sheetData>
    <row r="1" spans="1:8" x14ac:dyDescent="0.3">
      <c r="A1" t="s">
        <v>8382</v>
      </c>
      <c r="B1" t="s">
        <v>8418</v>
      </c>
      <c r="C1" t="s">
        <v>8419</v>
      </c>
      <c r="D1" t="s">
        <v>8420</v>
      </c>
      <c r="E1" t="s">
        <v>8421</v>
      </c>
      <c r="F1" t="s">
        <v>8422</v>
      </c>
      <c r="G1" t="s">
        <v>8423</v>
      </c>
      <c r="H1" t="s">
        <v>8424</v>
      </c>
    </row>
    <row r="2" spans="1:8" x14ac:dyDescent="0.3">
      <c r="A2" t="s">
        <v>8425</v>
      </c>
      <c r="B2">
        <f>COUNTIFS(kickstarter_challenge!D:D,"&lt;1000",kickstarter_challenge!F:F,"=successful",kickstarter_challenge!R:R,"=plays")</f>
        <v>141</v>
      </c>
      <c r="C2">
        <f>COUNTIFS(kickstarter_challenge!D:D,"&lt;1000",kickstarter_challenge!F:F,"=failed",kickstarter_challenge!R:R,"=plays")</f>
        <v>45</v>
      </c>
      <c r="D2">
        <f>COUNTIFS(kickstarter_challenge!D:D,"&lt;1000",kickstarter_challenge!F:F,"=canceled",kickstarter_challenge!R:R,"=plays")</f>
        <v>0</v>
      </c>
      <c r="E2">
        <f>B2+C2+D2</f>
        <v>186</v>
      </c>
      <c r="F2" s="21">
        <f>IFERROR(B2/E2,FALSE)</f>
        <v>0.75806451612903225</v>
      </c>
      <c r="G2" s="21">
        <f>IFERROR(C2/E2,FALSE)</f>
        <v>0.24193548387096775</v>
      </c>
      <c r="H2" s="21">
        <f>IFERROR(D2/E2,FALSE)</f>
        <v>0</v>
      </c>
    </row>
    <row r="3" spans="1:8" x14ac:dyDescent="0.3">
      <c r="A3" t="s">
        <v>8426</v>
      </c>
      <c r="B3">
        <f>COUNTIFS(kickstarter_challenge!D:D,"&gt;=1000",kickstarter_challenge!D:D,"&lt;5000",kickstarter_challenge!F:F,"=successful",kickstarter_challenge!R:R,"=plays")</f>
        <v>388</v>
      </c>
      <c r="C3">
        <f>COUNTIFS(kickstarter_challenge!D:D,"&gt;=1000",kickstarter_challenge!D:D,"&lt;5000",kickstarter_challenge!F:F,"=failed",kickstarter_challenge!R:R,"=plays")</f>
        <v>146</v>
      </c>
      <c r="D3">
        <f>COUNTIFS(kickstarter_challenge!D:D,"&gt;=1000",kickstarter_challenge!D:D,"&lt;5000",kickstarter_challenge!F:F,"=canceled",kickstarter_challenge!R:R,"=plays")</f>
        <v>0</v>
      </c>
      <c r="E3">
        <f t="shared" ref="E3:E13" si="0">B3+C3+D3</f>
        <v>534</v>
      </c>
      <c r="F3" s="21">
        <f t="shared" ref="F3:F12" si="1">IFERROR(B3/E3,FALSE)</f>
        <v>0.72659176029962547</v>
      </c>
      <c r="G3" s="21">
        <f t="shared" ref="G3:G12" si="2">IFERROR(C3/E3,FALSE)</f>
        <v>0.27340823970037453</v>
      </c>
      <c r="H3" s="21">
        <f t="shared" ref="H3:H12" si="3">IFERROR(D3/E3,FALSE)</f>
        <v>0</v>
      </c>
    </row>
    <row r="4" spans="1:8" x14ac:dyDescent="0.3">
      <c r="A4" t="s">
        <v>8427</v>
      </c>
      <c r="B4">
        <f>COUNTIFS(kickstarter_challenge!D:D,"&gt;=5000",kickstarter_challenge!D:D,"&lt;10000",kickstarter_challenge!F:F,"=successful",kickstarter_challenge!R:R,"=plays")</f>
        <v>93</v>
      </c>
      <c r="C4">
        <f>COUNTIFS(kickstarter_challenge!D:D,"&gt;=5000",kickstarter_challenge!D:D,"&lt;10000",kickstarter_challenge!F:F,"=failed",kickstarter_challenge!R:R,"=plays")</f>
        <v>76</v>
      </c>
      <c r="D4">
        <f>COUNTIFS(kickstarter_challenge!D:D,"&gt;=5000",kickstarter_challenge!D:D,"&lt;10000",kickstarter_challenge!F:F,"=canceled",kickstarter_challenge!R:R,"=plays")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3">
      <c r="A5" t="s">
        <v>8428</v>
      </c>
      <c r="B5">
        <f>COUNTIFS(kickstarter_challenge!D:D,"&gt;=10000",kickstarter_challenge!D:D,"&lt;15000",kickstarter_challenge!F:F,"=successful",kickstarter_challenge!R:R,"=plays")</f>
        <v>39</v>
      </c>
      <c r="C5">
        <f>COUNTIFS(kickstarter_challenge!D:D,"&gt;=10000",kickstarter_challenge!D:D,"&lt;15000",kickstarter_challenge!F:F,"=failed",kickstarter_challenge!R:R,"=plays")</f>
        <v>33</v>
      </c>
      <c r="D5">
        <f>COUNTIFS(kickstarter_challenge!D:D,"&gt;=10000",kickstarter_challenge!D:D,"&lt;15000",kickstarter_challenge!F:F,"=canceled",kickstarter_challenge!R:R,"=plays")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3">
      <c r="A6" t="s">
        <v>8429</v>
      </c>
      <c r="B6">
        <f>COUNTIFS(kickstarter_challenge!D:D,"&gt;=15000",kickstarter_challenge!D:D,"&lt;20000",kickstarter_challenge!F:F,"=successful",kickstarter_challenge!R:R,"=plays")</f>
        <v>12</v>
      </c>
      <c r="C6">
        <f>COUNTIFS(kickstarter_challenge!D:D,"&gt;=15000",kickstarter_challenge!D:D,"&lt;20000",kickstarter_challenge!F:F,"=failed",kickstarter_challenge!R:R,"=plays")</f>
        <v>12</v>
      </c>
      <c r="D6">
        <f>COUNTIFS(kickstarter_challenge!D:D,"&gt;=15000",kickstarter_challenge!D:D,"&lt;20000",kickstarter_challenge!F:F,"=canceled",kickstarter_challenge!R:R,"=plays")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3">
      <c r="A7" t="s">
        <v>8430</v>
      </c>
      <c r="B7">
        <f>COUNTIFS(kickstarter_challenge!D:D,"&gt;=20000",kickstarter_challenge!D:D,"&lt;25000",kickstarter_challenge!F:F,"=successful",kickstarter_challenge!R:R,"=plays")</f>
        <v>9</v>
      </c>
      <c r="C7">
        <f>COUNTIFS(kickstarter_challenge!D:D,"&gt;=20000",kickstarter_challenge!D:D,"&lt;25000",kickstarter_challenge!F:F,"=failed",kickstarter_challenge!R:R,"=plays")</f>
        <v>11</v>
      </c>
      <c r="D7">
        <f>COUNTIFS(kickstarter_challenge!D:D,"&gt;=20000",kickstarter_challenge!D:D,"&lt;25000",kickstarter_challenge!F:F,"=canceled",kickstarter_challenge!R:R,"=plays")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3">
      <c r="A8" t="s">
        <v>8431</v>
      </c>
      <c r="B8">
        <f>COUNTIFS(kickstarter_challenge!D:D,"&gt;=25000",kickstarter_challenge!D:D,"&lt;30000",kickstarter_challenge!F:F,"=successful",kickstarter_challenge!R:R,"=plays")</f>
        <v>1</v>
      </c>
      <c r="C8">
        <f>COUNTIFS(kickstarter_challenge!D:D,"&gt;=25000",kickstarter_challenge!D:D,"&lt;30000",kickstarter_challenge!F:F,"=failed",kickstarter_challenge!R:R,"=plays")</f>
        <v>4</v>
      </c>
      <c r="D8">
        <f>COUNTIFS(kickstarter_challenge!D:D,"&gt;=25000",kickstarter_challenge!D:D,"&lt;30000",kickstarter_challenge!F:F,"=canceled",kickstarter_challenge!R:R,"=plays")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3">
      <c r="A9" t="s">
        <v>8432</v>
      </c>
      <c r="B9">
        <f>COUNTIFS(kickstarter_challenge!D:D,"&gt;=30000",kickstarter_challenge!D:D,"&lt;35000",kickstarter_challenge!F:F,"=successful",kickstarter_challenge!R:R,"=plays")</f>
        <v>3</v>
      </c>
      <c r="C9">
        <f>COUNTIFS(kickstarter_challenge!D:D,"&gt;=30000",kickstarter_challenge!D:D,"&lt;35000",kickstarter_challenge!F:F,"=failed",kickstarter_challenge!R:R,"=plays")</f>
        <v>8</v>
      </c>
      <c r="D9">
        <f>COUNTIFS(kickstarter_challenge!D:D,"&gt;=30000",kickstarter_challenge!D:D,"&lt;35000",kickstarter_challenge!F:F,"=canceled",kickstarter_challenge!R:R,"=plays")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3">
      <c r="A10" t="s">
        <v>8433</v>
      </c>
      <c r="B10">
        <f>COUNTIFS(kickstarter_challenge!D:D,"&gt;=35000",kickstarter_challenge!D:D,"&lt;40000",kickstarter_challenge!F:F,"=successful",kickstarter_challenge!R:R,"=plays")</f>
        <v>4</v>
      </c>
      <c r="C10">
        <f>COUNTIFS(kickstarter_challenge!D:D,"&gt;=35000",kickstarter_challenge!D:D,"&lt;40000",kickstarter_challenge!F:F,"=failed",kickstarter_challenge!R:R,"=plays")</f>
        <v>2</v>
      </c>
      <c r="D10">
        <f>COUNTIFS(kickstarter_challenge!D:D,"&gt;=35000",kickstarter_challenge!D:D,"&lt;40000",kickstarter_challenge!F:F,"=canceled",kickstarter_challenge!R:R,"=plays")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3">
      <c r="A11" t="s">
        <v>8434</v>
      </c>
      <c r="B11">
        <f>COUNTIFS(kickstarter_challenge!D:D,"=40000",kickstarter_challenge!D:D,"&lt;45000",kickstarter_challenge!F:F,"=successful",kickstarter_challenge!R:R,"=plays")</f>
        <v>2</v>
      </c>
      <c r="C11">
        <f>COUNTIFS(kickstarter_challenge!D:D,"&gt;=40000",kickstarter_challenge!D:D,"&lt;45000",kickstarter_challenge!F:F,"=failed",kickstarter_challenge!R:R,"=plays")</f>
        <v>1</v>
      </c>
      <c r="D11">
        <f>COUNTIFS(kickstarter_challenge!D:D,"&gt;=40000",kickstarter_challenge!D:D,"&lt;45000",kickstarter_challenge!F:F,"=canceled",kickstarter_challenge!R:R,"=plays")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3">
      <c r="A12" t="s">
        <v>8435</v>
      </c>
      <c r="B12">
        <f>COUNTIFS(kickstarter_challenge!D:D,"&lt;=50000",kickstarter_challenge!D:D,"&gt;45000",kickstarter_challenge!F:F,"=successful",kickstarter_challenge!R:R,"=plays")</f>
        <v>0</v>
      </c>
      <c r="C12">
        <f>COUNTIFS(kickstarter_challenge!D:D,"&gt;=45000",kickstarter_challenge!D:D,"&lt;50000",kickstarter_challenge!F:F,"=failed",kickstarter_challenge!R:R,"=plays")</f>
        <v>1</v>
      </c>
      <c r="D12">
        <f>COUNTIFS(kickstarter_challenge!D:D,"&gt;=45000",kickstarter_challenge!D:D,"&lt;50000",kickstarter_challenge!F:F,"=canceled",kickstarter_challenge!R:R,"=plays")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3">
      <c r="A13" s="22" t="s">
        <v>8436</v>
      </c>
      <c r="B13" s="22">
        <f>COUNTIFS(kickstarter_challenge!D:D,"&gt;50000",kickstarter_challenge!F:F,"=successful",kickstarter_challenge!R:R,"=plays")</f>
        <v>2</v>
      </c>
      <c r="C13" s="22">
        <f>COUNTIFS(kickstarter_challenge!D:D,"&gt;50000",kickstarter_challenge!F:F,"=failed",kickstarter_challenge!R:R,"=plays")</f>
        <v>10</v>
      </c>
      <c r="D13" s="22">
        <f>COUNTIFS(kickstarter_challenge!D:D,"&gt;50000",kickstarter_challenge!F:F,"=canceled",kickstarter_challenge!R:R,"=plays")</f>
        <v>0</v>
      </c>
      <c r="E13" s="22">
        <f t="shared" si="0"/>
        <v>12</v>
      </c>
      <c r="F13" s="23">
        <f t="shared" ref="F13" si="4">B13/E13</f>
        <v>0.16666666666666666</v>
      </c>
      <c r="G13" s="23">
        <f t="shared" ref="G13" si="5">C13/E13</f>
        <v>0.83333333333333337</v>
      </c>
      <c r="H13" s="23">
        <f t="shared" ref="H13" si="6">D13/E13</f>
        <v>0</v>
      </c>
    </row>
    <row r="14" spans="1:8" x14ac:dyDescent="0.3">
      <c r="E14" s="24"/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DA9A3-B089-4430-A08C-7B793D0304FF}">
  <dimension ref="A1:F6"/>
  <sheetViews>
    <sheetView zoomScale="130" zoomScaleNormal="130" workbookViewId="0">
      <selection activeCell="B49" sqref="B49"/>
    </sheetView>
  </sheetViews>
  <sheetFormatPr defaultRowHeight="14" x14ac:dyDescent="0.3"/>
  <cols>
    <col min="1" max="1" width="28.75" style="9" customWidth="1"/>
    <col min="2" max="2" width="117.58203125" customWidth="1"/>
    <col min="5" max="5" width="15.83203125" bestFit="1" customWidth="1"/>
    <col min="6" max="6" width="16.9140625" bestFit="1" customWidth="1"/>
  </cols>
  <sheetData>
    <row r="1" spans="1:6" x14ac:dyDescent="0.3">
      <c r="A1" s="9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3">
      <c r="A2" s="18" t="s">
        <v>3473</v>
      </c>
      <c r="B2" t="str">
        <f>VLOOKUP(A2,kickstarter_challenge!B:C,2,FALSE)</f>
        <v>Help us get actor-writer Ian Bonar's debut play - a hilarious, heartbreaking story of grief and loss - to the 2016 Edinburgh Fringe.</v>
      </c>
      <c r="C2">
        <f>VLOOKUP(A2,kickstarter_challenge!B:E,3,FALSE)</f>
        <v>2000</v>
      </c>
      <c r="D2">
        <f>VLOOKUP(A2,kickstarter_challenge!B:E,4,FALSE)</f>
        <v>2020</v>
      </c>
      <c r="E2">
        <f>VLOOKUP(A2,kickstarter_challenge!B:P,15,FALSE)</f>
        <v>51.79</v>
      </c>
      <c r="F2">
        <f>VLOOKUP(A2,kickstarter_challenge!B:L,11,FALSE)</f>
        <v>39</v>
      </c>
    </row>
    <row r="3" spans="1:6" x14ac:dyDescent="0.3">
      <c r="A3" s="18" t="s">
        <v>3616</v>
      </c>
      <c r="B3" t="str">
        <f>VLOOKUP(A3,kickstarter_challenge!B:C,2,FALSE)</f>
        <v>The play yet to be described as "A surefire Edinburgh Fringe Festival Cult Hit". Coming to the Underbelly, Edinburgh, 5th-30th August.</v>
      </c>
      <c r="C3">
        <f>VLOOKUP(A3,kickstarter_challenge!B:E,3,FALSE)</f>
        <v>2000</v>
      </c>
      <c r="D3">
        <f>VLOOKUP(A3,kickstarter_challenge!B:E,4,FALSE)</f>
        <v>2020</v>
      </c>
      <c r="E3">
        <f>VLOOKUP(A3,kickstarter_challenge!B:P,15,FALSE)</f>
        <v>36.07</v>
      </c>
      <c r="F3">
        <f>VLOOKUP(A3,kickstarter_challenge!B:L,11,FALSE)</f>
        <v>56</v>
      </c>
    </row>
    <row r="4" spans="1:6" x14ac:dyDescent="0.3">
      <c r="A4" s="18" t="s">
        <v>3178</v>
      </c>
      <c r="B4" t="str">
        <f>VLOOKUP(A4,kickstarter_challenge!B:C,2,FALSE)</f>
        <v>Cutting Off Kate Bush is a one-woman show written &amp; performed by Lucy Benson-Brown, premiering at the Edinburgh Fringe Festival 2014</v>
      </c>
      <c r="C4">
        <f>VLOOKUP(A4,kickstarter_challenge!B:E,3,FALSE)</f>
        <v>1500</v>
      </c>
      <c r="D4">
        <f>VLOOKUP(A4,kickstarter_challenge!B:E,4,FALSE)</f>
        <v>2576</v>
      </c>
      <c r="E4">
        <f>VLOOKUP(A4,kickstarter_challenge!B:P,15,FALSE)</f>
        <v>33.03</v>
      </c>
      <c r="F4">
        <f>VLOOKUP(A4,kickstarter_challenge!B:L,11,FALSE)</f>
        <v>78</v>
      </c>
    </row>
    <row r="5" spans="1:6" x14ac:dyDescent="0.3">
      <c r="A5" s="18" t="s">
        <v>3329</v>
      </c>
      <c r="B5" t="str">
        <f>VLOOKUP(A5,kickstarter_challenge!B:C,2,FALSE)</f>
        <v>Jestia and Raedon is a brand new romantic comedy play going to the Edinburgh Fringe Festival this summer.</v>
      </c>
      <c r="C5">
        <f>VLOOKUP(A5,kickstarter_challenge!B:E,3,FALSE)</f>
        <v>1000</v>
      </c>
      <c r="D5">
        <f>VLOOKUP(A5,kickstarter_challenge!B:E,4,FALSE)</f>
        <v>1168</v>
      </c>
      <c r="E5">
        <f>VLOOKUP(A5,kickstarter_challenge!B:P,15,FALSE)</f>
        <v>44.92</v>
      </c>
      <c r="F5">
        <f>VLOOKUP(A5,kickstarter_challenge!B:L,11,FALSE)</f>
        <v>26</v>
      </c>
    </row>
    <row r="6" spans="1:6" x14ac:dyDescent="0.3">
      <c r="A6" s="18" t="s">
        <v>3221</v>
      </c>
      <c r="B6" t="str">
        <f>VLOOKUP(A6,kickstarter_challenge!B:C,2,FALSE)</f>
        <v>A one-man show about love, loss, and motorways, written &amp; performed by Ben Norris. Help us get to the 2015 Edinburgh Fringe and beyond!</v>
      </c>
      <c r="C6">
        <f>VLOOKUP(A6,kickstarter_challenge!B:E,3,FALSE)</f>
        <v>4000</v>
      </c>
      <c r="D6">
        <f>VLOOKUP(A6,kickstarter_challenge!B:E,4,FALSE)</f>
        <v>4137</v>
      </c>
      <c r="E6">
        <f>VLOOKUP(A6,kickstarter_challenge!B:P,15,FALSE)</f>
        <v>36.61</v>
      </c>
      <c r="F6">
        <f>VLOOKUP(A6,kickstarter_challenge!B:L,11,FALSE)</f>
        <v>113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Subcategory Statistics</vt:lpstr>
      <vt:lpstr>Category Statistics</vt:lpstr>
      <vt:lpstr>Outcome based on launch date</vt:lpstr>
      <vt:lpstr>Theater Outcomes by Launch Date</vt:lpstr>
      <vt:lpstr>kickstarter_challenge</vt:lpstr>
      <vt:lpstr>Sheet2</vt:lpstr>
      <vt:lpstr>Descriptive Statistics</vt:lpstr>
      <vt:lpstr>Outcomes Based on Golals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hinx</cp:lastModifiedBy>
  <dcterms:created xsi:type="dcterms:W3CDTF">2017-04-20T15:17:24Z</dcterms:created>
  <dcterms:modified xsi:type="dcterms:W3CDTF">2022-08-29T04:04:34Z</dcterms:modified>
</cp:coreProperties>
</file>